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C:\Users\ldooley\Desktop\"/>
    </mc:Choice>
  </mc:AlternateContent>
  <xr:revisionPtr revIDLastSave="0" documentId="13_ncr:1_{2831E196-00CC-4753-B6D8-87AF58D09699}" xr6:coauthVersionLast="47" xr6:coauthVersionMax="47" xr10:uidLastSave="{00000000-0000-0000-0000-000000000000}"/>
  <workbookProtection workbookAlgorithmName="SHA-512" workbookHashValue="kGEKkvU2AYhvtkBHm4WqXXzzM1WyIg4ppemKFo8UhW69zrcB7cXQ9mWq6/mn8WMbeh6RnMOBF+gi6bFYV/wB9w==" workbookSaltValue="jem7fJhm9hWTUmgiaL4xyA==" workbookSpinCount="100000" lockStructure="1"/>
  <bookViews>
    <workbookView xWindow="-120" yWindow="-120" windowWidth="29040" windowHeight="15720" xr2:uid="{00000000-000D-0000-FFFF-FFFF00000000}"/>
  </bookViews>
  <sheets>
    <sheet name="Gross-up" sheetId="2" r:id="rId1"/>
    <sheet name="Instructions" sheetId="10" r:id="rId2"/>
    <sheet name="Instructions_OLD" sheetId="7" state="hidden" r:id="rId3"/>
    <sheet name="Example" sheetId="11" r:id="rId4"/>
    <sheet name="Example_old" sheetId="8" state="hidden" r:id="rId5"/>
  </sheets>
  <definedNames>
    <definedName name="_xlnm.Print_Area" localSheetId="3">Example!$A$1:$H$56</definedName>
    <definedName name="_xlnm.Print_Area" localSheetId="4">Example_old!$A$1:$F$49</definedName>
    <definedName name="_xlnm.Print_Area" localSheetId="0">'Gross-up'!$A$1:$H$56</definedName>
    <definedName name="_xlnm.Print_Area" localSheetId="1">Instructions!$A$1:$H$56</definedName>
    <definedName name="_xlnm.Print_Area" localSheetId="2">Instructions_OLD!$A$1:$F$49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 i="11" l="1"/>
  <c r="H38" i="11"/>
  <c r="H35" i="11"/>
  <c r="B34" i="11"/>
  <c r="H32" i="11"/>
  <c r="H36" i="11" s="1"/>
  <c r="H32" i="10"/>
  <c r="H33" i="10" s="1"/>
  <c r="B34" i="10"/>
  <c r="H34" i="10"/>
  <c r="H35" i="10"/>
  <c r="H36" i="10"/>
  <c r="H38" i="10"/>
  <c r="H40" i="10"/>
  <c r="H56" i="10"/>
  <c r="H38" i="2"/>
  <c r="H32" i="2"/>
  <c r="H33" i="2" s="1"/>
  <c r="B34" i="2"/>
  <c r="H35" i="2"/>
  <c r="H56" i="2"/>
  <c r="H33" i="11" l="1"/>
  <c r="H34" i="11"/>
  <c r="H40" i="11" s="1"/>
  <c r="H39" i="10"/>
  <c r="H55" i="10"/>
  <c r="H41" i="10"/>
  <c r="H36" i="2"/>
  <c r="H34" i="2"/>
  <c r="H40" i="2" s="1"/>
  <c r="H39" i="11" l="1"/>
  <c r="H39" i="2"/>
  <c r="H55" i="11" l="1"/>
  <c r="H41" i="11"/>
  <c r="H41" i="2"/>
  <c r="H55" i="2"/>
  <c r="F27" i="8" l="1"/>
  <c r="F31" i="8" s="1"/>
  <c r="F27" i="7"/>
  <c r="F31" i="7" s="1"/>
  <c r="B29" i="8"/>
  <c r="B29" i="7"/>
  <c r="F30" i="7" l="1"/>
  <c r="F30" i="8"/>
  <c r="F28" i="8"/>
  <c r="F29" i="8"/>
  <c r="F28" i="7"/>
  <c r="F29" i="7"/>
  <c r="F33" i="8" l="1"/>
  <c r="F33" i="7"/>
  <c r="F35" i="8" l="1"/>
  <c r="F35" i="7"/>
  <c r="F34" i="8" l="1"/>
  <c r="F36" i="8" s="1"/>
  <c r="F34" i="7"/>
  <c r="F36" i="7" s="1"/>
  <c r="F49" i="8" l="1"/>
  <c r="F49" i="7"/>
  <c r="F48" i="8" l="1"/>
  <c r="F48" i="7"/>
</calcChain>
</file>

<file path=xl/sharedStrings.xml><?xml version="1.0" encoding="utf-8"?>
<sst xmlns="http://schemas.openxmlformats.org/spreadsheetml/2006/main" count="188" uniqueCount="71">
  <si>
    <t>UNC Charlotte ID Number:</t>
  </si>
  <si>
    <t>Employee Name:</t>
  </si>
  <si>
    <t>University of North Carolina at Charlotte</t>
  </si>
  <si>
    <t>Gross-up Calculation</t>
  </si>
  <si>
    <t>UNC Charlotte Department:</t>
  </si>
  <si>
    <t>Discretionary Fund Number:</t>
  </si>
  <si>
    <t>Account Number:</t>
  </si>
  <si>
    <t>Supervisor Signature:</t>
  </si>
  <si>
    <t>Description of Taxable Gross-up Event:</t>
  </si>
  <si>
    <t>(1) EMPLOYEE AND PAYMENT INFORMATION</t>
  </si>
  <si>
    <t>(3) GROSS-UP CALCULATION</t>
  </si>
  <si>
    <t>Enter the Amount of the Gross-up Event</t>
  </si>
  <si>
    <t>Amount of the Gross-up Event</t>
  </si>
  <si>
    <t>Gross-up for taxes to be charged to Discretionary Account</t>
  </si>
  <si>
    <t>The amounts below will automatically populate once you enter the amount of the gross-up event.</t>
  </si>
  <si>
    <t>Employer's portion of FICA Taxes</t>
  </si>
  <si>
    <t xml:space="preserve">Earnings Code:  </t>
  </si>
  <si>
    <t>F41</t>
  </si>
  <si>
    <t xml:space="preserve">Benefits Code:  </t>
  </si>
  <si>
    <t>F40</t>
  </si>
  <si>
    <t>Updated Amount with Gross-up</t>
  </si>
  <si>
    <t>Total Cost to Department</t>
  </si>
  <si>
    <t>Federal Income Tax (22%)</t>
  </si>
  <si>
    <t>(2) EMPLOYEE  INFORMATION</t>
  </si>
  <si>
    <t>An additional 0.9% Medicare tax applies to Medicare wages that exceed $200,000.</t>
  </si>
  <si>
    <t>Additional Medicare Tax (0.9%)</t>
  </si>
  <si>
    <t>Enter the name of the employee who is receiving payment or reimbursement.</t>
  </si>
  <si>
    <t>Enter the name of the department paying the employee.</t>
  </si>
  <si>
    <t xml:space="preserve">Describe the event, payment, or reimbursement that the department is choosing to </t>
  </si>
  <si>
    <t>grossed-up.</t>
  </si>
  <si>
    <t xml:space="preserve">The fund entered on this line must be a discretionary fund. </t>
  </si>
  <si>
    <t>This line must be signed by someone who is in a supervisory position.</t>
  </si>
  <si>
    <t>Norman Niner</t>
  </si>
  <si>
    <t>Event Tickets</t>
  </si>
  <si>
    <t>Norma Niner, Department Chairperson</t>
  </si>
  <si>
    <t>(4) SUBMISSION QUESTIONS</t>
  </si>
  <si>
    <t>If the submission description applies to this gross up event, please check the box.</t>
  </si>
  <si>
    <t>(5) PAYROLL USE ONLY</t>
  </si>
  <si>
    <t>School Spirit</t>
  </si>
  <si>
    <t>Enter gross up amount</t>
  </si>
  <si>
    <t>13****</t>
  </si>
  <si>
    <t>If a payment or reimbursement is not in compliance with the University’s accountable plan or fringe benefit exclusions, then the amount of the payment or reimbursement will be treated as taxable income to the recipient, regardless of the type of funds used for payment.  Payments made to or on behalf of an employee’s spouse, guest, and/or children will be treated as having been made to the employee.  In this situation, the department can choose to gross-up the payment so that the employee’s tax liability is paid by the department.  Discretionary Funds are the only funds that may be used for this purpose.  For questions regarding this form, contact the Tax Office at 687-5742 or at taxoffice@charlotte.edu</t>
  </si>
  <si>
    <t>The annual FICA limit is $176,100.  Once an employee's wage base meets this limit, the employee is no longer subject to social security tax.  If you are unsure as to whether or not the employee has met the annual FICA limit, contact the Tax Office at 687-5742.</t>
  </si>
  <si>
    <t>State Income Tax (4.35%)</t>
  </si>
  <si>
    <t>I. EMPLOYEE AND PAYMENT INFORMATION</t>
  </si>
  <si>
    <t>II. EMPLOYEE  INFORMATION</t>
  </si>
  <si>
    <t>III. GROSS-UP CALCULATION</t>
  </si>
  <si>
    <t>GROSS-UP CALCULATION</t>
  </si>
  <si>
    <t>The annual FICA limit is $176,100. Once an employee's wage base meets this limit, the employee is no longer subject to social security tax. If you are unsure as to whether or not the employee has met the annual FICA limit, contact the Tax Office at 704-687-5742.</t>
  </si>
  <si>
    <t>IV. SUBMISSION QUESTIONS</t>
  </si>
  <si>
    <t>V. PAYROLL USE ONLY</t>
  </si>
  <si>
    <r>
      <rPr>
        <sz val="16"/>
        <rFont val="Arial"/>
        <family val="2"/>
      </rPr>
      <t>--</t>
    </r>
    <r>
      <rPr>
        <b/>
        <sz val="16"/>
        <rFont val="Arial"/>
        <family val="2"/>
      </rPr>
      <t>Form Instructions</t>
    </r>
    <r>
      <rPr>
        <sz val="16"/>
        <rFont val="Arial"/>
        <family val="2"/>
      </rPr>
      <t>--</t>
    </r>
  </si>
  <si>
    <t>If a payment or reimbursement is not in compliance with the University’s accountable plan or fringe benefit exclusions, then the amount of the payment or reimbursement will be treated as taxable income to the recipient, regardless of the type of funds used for payment.  Payments made to or on behalf of an employee’s spouse, guest, and/or children will be treated as having been made to the employee. In this situation, the department can choose to gross-up the payment so that the employee’s tax liability is paid by the department.  Discretionary Funds are the only funds that may be used for this purpose. For questions regarding this form, contact the Tax Office at 704-687-5742 or taxoffice@charlotte.edu</t>
  </si>
  <si>
    <t>Enter the six-digit account number.</t>
  </si>
  <si>
    <t>Enter the employee's UNC Charlotte ID number (80#######).</t>
  </si>
  <si>
    <t>Describe the event, payment, or reimbursement that the department is choosing to gross-up.</t>
  </si>
  <si>
    <t>Enter the employee's nine-digit Charlotte ID # (80XXXXXXX).</t>
  </si>
  <si>
    <t>Enter the name of the employee receiving payment or reimbursement.</t>
  </si>
  <si>
    <t>Supervisor's Printed Name</t>
  </si>
  <si>
    <t>Supervisor's Signature:</t>
  </si>
  <si>
    <t>Supervisor's Printed Name:</t>
  </si>
  <si>
    <t>Enter the supervisor's first and last name.</t>
  </si>
  <si>
    <t>SCHOOL SPIRIT</t>
  </si>
  <si>
    <t>Event tickets</t>
  </si>
  <si>
    <t>Nancy Niner</t>
  </si>
  <si>
    <t>Nancy Niner, Department Chairperson</t>
  </si>
  <si>
    <t>GROSS-UP CALCULATION - Form Instructions</t>
  </si>
  <si>
    <r>
      <t xml:space="preserve">If a payment or reimbursement is not in compliance with the University’s accountable plan or fringe benefit exclusions, then the amount of the payment or reimbursement will be treated as taxable income to the recipient, regardless of the type of funds used for payment.  Payments made to or on behalf of an employee’s spouse, guest, and/or children will be treated as having been made to the employee. In this situation, the department can choose to gross-up the payment so that the employee’s tax liability is paid by the department.  </t>
    </r>
    <r>
      <rPr>
        <i/>
        <sz val="10"/>
        <rFont val="Arial"/>
        <family val="2"/>
      </rPr>
      <t>Discretionary Funds are the only funds that may be used for this purpose.</t>
    </r>
    <r>
      <rPr>
        <sz val="10"/>
        <rFont val="Arial"/>
        <family val="2"/>
      </rPr>
      <t xml:space="preserve"> For form questions, contact the Tax Office at 704-687-5742 or taxoffice@charlotte.edu.</t>
    </r>
  </si>
  <si>
    <t xml:space="preserve">The fund entered on this line must be a discretionary fund.  </t>
  </si>
  <si>
    <r>
      <t xml:space="preserve">If a payment or reimbursement is not in compliance with the University’s accountable plan or fringe benefit exclusions, then the amount of the payment or reimbursement will be treated as taxable income to the recipient, regardless of the type of funds used for payment.  Payments made to or on behalf of an employee’s spouse, guest, and/or children will be treated as having been made to the employee. In this situation, the department can choose to gross-up the payment so that the employee’s tax liability is paid by the department.  </t>
    </r>
    <r>
      <rPr>
        <i/>
        <sz val="10"/>
        <rFont val="Arial"/>
        <family val="2"/>
      </rPr>
      <t>Discretionary funds are the only funds that may be used for this purpose</t>
    </r>
    <r>
      <rPr>
        <sz val="10"/>
        <rFont val="Arial"/>
        <family val="2"/>
      </rPr>
      <t>. For form questions, contact the Tax Office at 704-687-5742 or taxoffice@charlotte.edu.</t>
    </r>
  </si>
  <si>
    <t>GROSS-UP CALCULATION -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</si>
</sst>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0" x14ac:knownFonts="1">
    <font>
      <sz val="10"/>
      <name val="Arial"/>
    </font>
    <font>
      <sz val="8"/>
      <name val="Arial"/>
      <family val="2"/>
    </font>
    <font>
      <b/>
      <sz val="10"/>
      <name val="Arial"/>
      <family val="2"/>
    </font>
    <font>
      <sz val="10"/>
      <name val="Arial"/>
      <family val="2"/>
    </font>
    <font>
      <b/>
      <sz val="18"/>
      <name val="Arial"/>
      <family val="2"/>
    </font>
    <font>
      <i/>
      <sz val="10"/>
      <name val="Arial"/>
      <family val="2"/>
    </font>
    <font>
      <sz val="10"/>
      <color theme="5" tint="0.79998168889431442"/>
      <name val="Arial"/>
      <family val="2"/>
    </font>
    <font>
      <sz val="10"/>
      <color theme="0"/>
      <name val="Arial"/>
      <family val="2"/>
    </font>
    <font>
      <sz val="12"/>
      <color rgb="FF000000"/>
      <name val="Calibri"/>
      <family val="2"/>
    </font>
    <font>
      <sz val="10"/>
      <color rgb="FFC00000"/>
      <name val="Arial"/>
      <family val="2"/>
    </font>
    <font>
      <sz val="10"/>
      <name val="Lucida Handwriting Italic"/>
    </font>
    <font>
      <sz val="10"/>
      <name val="Arial"/>
      <family val="2"/>
    </font>
    <font>
      <b/>
      <sz val="11"/>
      <name val="Arial"/>
      <family val="2"/>
    </font>
    <font>
      <b/>
      <sz val="16"/>
      <name val="Arial"/>
      <family val="2"/>
    </font>
    <font>
      <sz val="11"/>
      <name val="Arial"/>
      <family val="2"/>
    </font>
    <font>
      <sz val="16"/>
      <name val="Arial"/>
      <family val="2"/>
    </font>
    <font>
      <b/>
      <sz val="17"/>
      <name val="Arial"/>
      <family val="2"/>
    </font>
    <font>
      <sz val="17"/>
      <name val="Arial"/>
      <family val="2"/>
    </font>
    <font>
      <b/>
      <sz val="15"/>
      <color theme="1"/>
      <name val="Times New Roman"/>
      <family val="1"/>
    </font>
    <font>
      <b/>
      <sz val="10.5"/>
      <color theme="1"/>
      <name val="Times New Roman"/>
      <family val="1"/>
    </font>
    <font>
      <sz val="10.5"/>
      <name val="Times New Roman"/>
      <family val="1"/>
    </font>
    <font>
      <b/>
      <sz val="10.5"/>
      <name val="Times New Roman"/>
      <family val="1"/>
    </font>
    <font>
      <sz val="9"/>
      <name val="Arial"/>
      <family val="2"/>
    </font>
    <font>
      <b/>
      <sz val="12"/>
      <color theme="1"/>
      <name val="Arial"/>
      <family val="2"/>
    </font>
    <font>
      <sz val="12"/>
      <color theme="1"/>
      <name val="Arial"/>
      <family val="2"/>
    </font>
    <font>
      <sz val="9"/>
      <color theme="1"/>
      <name val="Arial"/>
      <family val="2"/>
    </font>
    <font>
      <sz val="11"/>
      <color theme="1"/>
      <name val="Arial"/>
      <family val="2"/>
    </font>
    <font>
      <i/>
      <sz val="11"/>
      <name val="Arial"/>
      <family val="2"/>
    </font>
    <font>
      <sz val="11"/>
      <name val="Lucida Handwriting"/>
      <family val="4"/>
    </font>
    <font>
      <sz val="10"/>
      <color theme="1"/>
      <name val="Arial"/>
      <family val="2"/>
    </font>
  </fonts>
  <fills count="5">
    <fill>
      <patternFill patternType="none"/>
    </fill>
    <fill>
      <patternFill patternType="gray125"/>
    </fill>
    <fill>
      <patternFill patternType="solid">
        <fgColor theme="5" tint="0.79998168889431442"/>
        <bgColor indexed="64"/>
      </patternFill>
    </fill>
    <fill>
      <patternFill patternType="solid">
        <fgColor theme="5"/>
        <bgColor indexed="64"/>
      </patternFill>
    </fill>
    <fill>
      <patternFill patternType="solid">
        <fgColor theme="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44" fontId="11" fillId="0" borderId="0" applyFont="0" applyFill="0" applyBorder="0" applyAlignment="0" applyProtection="0"/>
  </cellStyleXfs>
  <cellXfs count="183">
    <xf numFmtId="0" fontId="0" fillId="0" borderId="0" xfId="0"/>
    <xf numFmtId="0" fontId="0" fillId="0" borderId="0" xfId="0" applyProtection="1">
      <protection locked="0"/>
    </xf>
    <xf numFmtId="0" fontId="0" fillId="2" borderId="0" xfId="0" applyFill="1" applyProtection="1">
      <protection locked="0"/>
    </xf>
    <xf numFmtId="0" fontId="0" fillId="2" borderId="12" xfId="0" applyFill="1" applyBorder="1" applyProtection="1">
      <protection locked="0"/>
    </xf>
    <xf numFmtId="39" fontId="0" fillId="4" borderId="19" xfId="0" applyNumberFormat="1" applyFill="1" applyBorder="1" applyProtection="1">
      <protection locked="0"/>
    </xf>
    <xf numFmtId="39" fontId="0" fillId="0" borderId="19" xfId="0" applyNumberFormat="1" applyBorder="1"/>
    <xf numFmtId="39" fontId="0" fillId="4" borderId="18" xfId="0" applyNumberFormat="1" applyFill="1" applyBorder="1"/>
    <xf numFmtId="0" fontId="7" fillId="4" borderId="0" xfId="0" applyFont="1" applyFill="1" applyProtection="1">
      <protection locked="0"/>
    </xf>
    <xf numFmtId="0" fontId="3" fillId="2" borderId="11" xfId="0" applyFont="1" applyFill="1" applyBorder="1"/>
    <xf numFmtId="0" fontId="0" fillId="2" borderId="0" xfId="0" applyFill="1"/>
    <xf numFmtId="0" fontId="0" fillId="2" borderId="11" xfId="0" applyFill="1" applyBorder="1"/>
    <xf numFmtId="0" fontId="6" fillId="2" borderId="11" xfId="0" applyFont="1" applyFill="1" applyBorder="1"/>
    <xf numFmtId="0" fontId="0" fillId="2" borderId="12" xfId="0" applyFill="1" applyBorder="1"/>
    <xf numFmtId="0" fontId="2" fillId="2" borderId="11" xfId="0" applyFont="1" applyFill="1" applyBorder="1" applyAlignment="1">
      <alignment horizontal="center"/>
    </xf>
    <xf numFmtId="0" fontId="2" fillId="2" borderId="0" xfId="0" applyFont="1" applyFill="1" applyAlignment="1">
      <alignment horizontal="center"/>
    </xf>
    <xf numFmtId="39" fontId="0" fillId="2" borderId="12" xfId="0" applyNumberFormat="1" applyFill="1" applyBorder="1"/>
    <xf numFmtId="0" fontId="5" fillId="2" borderId="11" xfId="0" applyFont="1" applyFill="1" applyBorder="1"/>
    <xf numFmtId="0" fontId="3" fillId="2" borderId="0" xfId="0" applyFont="1" applyFill="1"/>
    <xf numFmtId="0" fontId="3" fillId="0" borderId="11" xfId="0" applyFont="1" applyBorder="1"/>
    <xf numFmtId="0" fontId="3" fillId="0" borderId="0" xfId="0" applyFont="1"/>
    <xf numFmtId="39" fontId="0" fillId="0" borderId="12" xfId="0" applyNumberFormat="1" applyBorder="1"/>
    <xf numFmtId="0" fontId="0" fillId="0" borderId="11" xfId="0" applyBorder="1"/>
    <xf numFmtId="0" fontId="0" fillId="0" borderId="0" xfId="0" applyAlignment="1">
      <alignment horizontal="left"/>
    </xf>
    <xf numFmtId="0" fontId="0" fillId="0" borderId="12" xfId="0" applyBorder="1"/>
    <xf numFmtId="0" fontId="3" fillId="4" borderId="17" xfId="0" applyFont="1" applyFill="1" applyBorder="1"/>
    <xf numFmtId="0" fontId="3" fillId="4" borderId="4" xfId="0" applyFont="1" applyFill="1" applyBorder="1"/>
    <xf numFmtId="0" fontId="0" fillId="4" borderId="4" xfId="0" applyFill="1" applyBorder="1"/>
    <xf numFmtId="0" fontId="0" fillId="4" borderId="0" xfId="0" applyFill="1"/>
    <xf numFmtId="39" fontId="0" fillId="4" borderId="0" xfId="0" applyNumberFormat="1" applyFill="1"/>
    <xf numFmtId="0" fontId="3" fillId="4" borderId="11" xfId="0" applyFont="1" applyFill="1" applyBorder="1"/>
    <xf numFmtId="0" fontId="3" fillId="4" borderId="0" xfId="0" applyFont="1" applyFill="1"/>
    <xf numFmtId="39" fontId="3" fillId="4" borderId="12" xfId="0" applyNumberFormat="1" applyFont="1" applyFill="1" applyBorder="1"/>
    <xf numFmtId="0" fontId="3" fillId="2" borderId="6" xfId="0" applyFont="1"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7" xfId="0" applyBorder="1" applyProtection="1">
      <protection locked="0"/>
    </xf>
    <xf numFmtId="0" fontId="0" fillId="0" borderId="4" xfId="0" applyBorder="1" applyProtection="1">
      <protection locked="0"/>
    </xf>
    <xf numFmtId="0" fontId="0" fillId="0" borderId="18" xfId="0" applyBorder="1" applyProtection="1">
      <protection locked="0"/>
    </xf>
    <xf numFmtId="0" fontId="3" fillId="0" borderId="0" xfId="0" applyFont="1" applyAlignment="1">
      <alignment horizontal="left" vertical="center" wrapText="1"/>
    </xf>
    <xf numFmtId="0" fontId="3" fillId="0" borderId="26" xfId="0" applyFont="1" applyBorder="1"/>
    <xf numFmtId="39" fontId="0" fillId="0" borderId="20" xfId="0" applyNumberFormat="1" applyBorder="1"/>
    <xf numFmtId="0" fontId="0" fillId="0" borderId="26" xfId="0" applyBorder="1"/>
    <xf numFmtId="0" fontId="0" fillId="0" borderId="20" xfId="0" applyBorder="1"/>
    <xf numFmtId="0" fontId="6" fillId="0" borderId="24" xfId="0" applyFont="1" applyBorder="1"/>
    <xf numFmtId="0" fontId="0" fillId="0" borderId="23" xfId="0" applyBorder="1"/>
    <xf numFmtId="0" fontId="0" fillId="0" borderId="25" xfId="0" applyBorder="1"/>
    <xf numFmtId="0" fontId="0" fillId="0" borderId="1" xfId="0" applyBorder="1"/>
    <xf numFmtId="0" fontId="0" fillId="0" borderId="1" xfId="0" applyBorder="1" applyProtection="1">
      <protection locked="0"/>
    </xf>
    <xf numFmtId="0" fontId="0" fillId="0" borderId="28" xfId="0" applyBorder="1" applyProtection="1">
      <protection locked="0"/>
    </xf>
    <xf numFmtId="0" fontId="3" fillId="0" borderId="27" xfId="0" applyFont="1" applyBorder="1"/>
    <xf numFmtId="0" fontId="6" fillId="0" borderId="26" xfId="0" applyFont="1" applyBorder="1"/>
    <xf numFmtId="0" fontId="3" fillId="4" borderId="24" xfId="0" applyFont="1" applyFill="1" applyBorder="1"/>
    <xf numFmtId="0" fontId="3" fillId="4" borderId="23" xfId="0" applyFont="1" applyFill="1" applyBorder="1"/>
    <xf numFmtId="0" fontId="0" fillId="4" borderId="23" xfId="0" applyFill="1" applyBorder="1"/>
    <xf numFmtId="0" fontId="3" fillId="4" borderId="27" xfId="0" applyFont="1" applyFill="1" applyBorder="1"/>
    <xf numFmtId="0" fontId="3" fillId="4" borderId="1" xfId="0" applyFont="1" applyFill="1" applyBorder="1"/>
    <xf numFmtId="0" fontId="0" fillId="4" borderId="1" xfId="0" applyFill="1" applyBorder="1"/>
    <xf numFmtId="0" fontId="0" fillId="0" borderId="26" xfId="0" applyBorder="1" applyProtection="1">
      <protection locked="0"/>
    </xf>
    <xf numFmtId="0" fontId="0" fillId="0" borderId="20" xfId="0" applyBorder="1" applyProtection="1">
      <protection locked="0"/>
    </xf>
    <xf numFmtId="0" fontId="0" fillId="0" borderId="27" xfId="0" applyBorder="1" applyProtection="1">
      <protection locked="0"/>
    </xf>
    <xf numFmtId="0" fontId="17" fillId="0" borderId="0" xfId="0" applyFont="1" applyAlignment="1" applyProtection="1">
      <alignment vertical="center"/>
      <protection locked="0"/>
    </xf>
    <xf numFmtId="0" fontId="12" fillId="0" borderId="24" xfId="0" applyFont="1" applyBorder="1" applyAlignment="1">
      <alignment horizontal="center" vertical="center"/>
    </xf>
    <xf numFmtId="0" fontId="12" fillId="0" borderId="23" xfId="0" applyFont="1" applyBorder="1" applyAlignment="1">
      <alignment horizontal="center" vertical="center"/>
    </xf>
    <xf numFmtId="0" fontId="12" fillId="0" borderId="25" xfId="0" applyFont="1" applyBorder="1" applyAlignment="1">
      <alignment horizontal="center" vertical="center"/>
    </xf>
    <xf numFmtId="0" fontId="18" fillId="0" borderId="21" xfId="0" applyFont="1" applyBorder="1" applyAlignment="1" applyProtection="1">
      <alignment horizontal="center"/>
      <protection locked="0" hidden="1"/>
    </xf>
    <xf numFmtId="44" fontId="19" fillId="0" borderId="21" xfId="2" applyFont="1" applyBorder="1" applyAlignment="1" applyProtection="1">
      <alignment horizontal="right" vertical="center"/>
      <protection locked="0" hidden="1"/>
    </xf>
    <xf numFmtId="0" fontId="2" fillId="0" borderId="26" xfId="0" applyFont="1" applyBorder="1"/>
    <xf numFmtId="0" fontId="2" fillId="0" borderId="20" xfId="0" applyFont="1" applyBorder="1" applyAlignment="1">
      <alignment horizontal="right"/>
    </xf>
    <xf numFmtId="0" fontId="5" fillId="0" borderId="0" xfId="0" applyFont="1" applyAlignment="1">
      <alignment horizontal="right"/>
    </xf>
    <xf numFmtId="0" fontId="0" fillId="0" borderId="1" xfId="0" applyBorder="1" applyAlignment="1">
      <alignment vertical="center"/>
    </xf>
    <xf numFmtId="44" fontId="21" fillId="0" borderId="21" xfId="2" applyFont="1" applyBorder="1" applyAlignment="1">
      <alignment vertical="center"/>
    </xf>
    <xf numFmtId="0" fontId="0" fillId="0" borderId="0" xfId="0" applyAlignment="1">
      <alignment vertical="center"/>
    </xf>
    <xf numFmtId="44" fontId="20" fillId="0" borderId="21" xfId="2" applyFont="1" applyBorder="1" applyAlignment="1">
      <alignment vertical="center"/>
    </xf>
    <xf numFmtId="0" fontId="0" fillId="0" borderId="0" xfId="0" applyAlignment="1">
      <alignment horizontal="right" vertical="center"/>
    </xf>
    <xf numFmtId="0" fontId="0" fillId="0" borderId="20" xfId="0" applyBorder="1" applyAlignment="1">
      <alignment horizontal="right" vertical="center"/>
    </xf>
    <xf numFmtId="0" fontId="25" fillId="0" borderId="23" xfId="2" applyNumberFormat="1" applyFont="1" applyBorder="1" applyAlignment="1" applyProtection="1">
      <alignment horizontal="left" vertical="top" wrapText="1"/>
      <protection locked="0" hidden="1"/>
    </xf>
    <xf numFmtId="0" fontId="25" fillId="0" borderId="25" xfId="2" applyNumberFormat="1" applyFont="1" applyBorder="1" applyAlignment="1" applyProtection="1">
      <alignment horizontal="left" vertical="top" wrapText="1"/>
      <protection locked="0" hidden="1"/>
    </xf>
    <xf numFmtId="0" fontId="2" fillId="0" borderId="0" xfId="0" applyFont="1"/>
    <xf numFmtId="44" fontId="3" fillId="4" borderId="25" xfId="2" applyFont="1" applyFill="1" applyBorder="1"/>
    <xf numFmtId="44" fontId="0" fillId="4" borderId="28" xfId="2" applyFont="1" applyFill="1" applyBorder="1"/>
    <xf numFmtId="0" fontId="17" fillId="0" borderId="0" xfId="0" applyFont="1" applyAlignment="1">
      <alignment vertical="center"/>
    </xf>
    <xf numFmtId="0" fontId="25" fillId="0" borderId="23" xfId="2" applyNumberFormat="1" applyFont="1" applyBorder="1" applyAlignment="1" applyProtection="1">
      <alignment horizontal="left" vertical="top" wrapText="1"/>
    </xf>
    <xf numFmtId="0" fontId="25" fillId="0" borderId="25" xfId="2" applyNumberFormat="1" applyFont="1" applyBorder="1" applyAlignment="1" applyProtection="1">
      <alignment horizontal="left" vertical="top" wrapText="1"/>
    </xf>
    <xf numFmtId="0" fontId="0" fillId="0" borderId="28" xfId="0" applyBorder="1"/>
    <xf numFmtId="0" fontId="2" fillId="0" borderId="26" xfId="0" applyFont="1" applyBorder="1"/>
    <xf numFmtId="0" fontId="2" fillId="0" borderId="0" xfId="0" applyFont="1"/>
    <xf numFmtId="0" fontId="24" fillId="0" borderId="2" xfId="2" applyNumberFormat="1" applyFont="1" applyBorder="1" applyAlignment="1" applyProtection="1">
      <alignment horizontal="left"/>
      <protection locked="0" hidden="1"/>
    </xf>
    <xf numFmtId="0" fontId="24" fillId="0" borderId="22" xfId="2" applyNumberFormat="1" applyFont="1" applyBorder="1" applyAlignment="1" applyProtection="1">
      <alignment horizontal="left"/>
      <protection locked="0" hidden="1"/>
    </xf>
    <xf numFmtId="0" fontId="2" fillId="0" borderId="20" xfId="0" applyFont="1" applyBorder="1"/>
    <xf numFmtId="0" fontId="3" fillId="0" borderId="26" xfId="0" applyFont="1" applyBorder="1" applyAlignment="1">
      <alignment horizontal="right" vertical="center"/>
    </xf>
    <xf numFmtId="0" fontId="3" fillId="0" borderId="0" xfId="0" applyFont="1" applyAlignment="1">
      <alignment horizontal="right" vertical="center"/>
    </xf>
    <xf numFmtId="0" fontId="2" fillId="0" borderId="27" xfId="0" applyFont="1" applyBorder="1" applyAlignment="1">
      <alignment horizontal="right" vertical="center"/>
    </xf>
    <xf numFmtId="0" fontId="2" fillId="0" borderId="1" xfId="0" applyFont="1" applyBorder="1" applyAlignment="1">
      <alignment horizontal="right" vertical="center"/>
    </xf>
    <xf numFmtId="0" fontId="2" fillId="0" borderId="26" xfId="0" applyFont="1" applyBorder="1" applyAlignment="1">
      <alignment horizontal="right" vertical="center"/>
    </xf>
    <xf numFmtId="0" fontId="2" fillId="0" borderId="0" xfId="0" applyFont="1" applyAlignment="1">
      <alignment horizontal="right" vertical="center"/>
    </xf>
    <xf numFmtId="0" fontId="5" fillId="0" borderId="26" xfId="0" applyFont="1" applyBorder="1" applyAlignment="1">
      <alignment horizontal="right" vertical="center"/>
    </xf>
    <xf numFmtId="0" fontId="5" fillId="0" borderId="0" xfId="0" applyFont="1" applyAlignment="1">
      <alignment horizontal="right" vertical="center"/>
    </xf>
    <xf numFmtId="0" fontId="0" fillId="0" borderId="0" xfId="0" applyAlignment="1">
      <alignment horizontal="right" vertical="center"/>
    </xf>
    <xf numFmtId="0" fontId="16" fillId="0" borderId="0" xfId="0" applyFont="1" applyAlignment="1">
      <alignment horizontal="center" vertical="center"/>
    </xf>
    <xf numFmtId="0" fontId="3" fillId="0" borderId="0" xfId="0" applyFont="1" applyAlignment="1">
      <alignment horizontal="left" vertical="center" wrapText="1"/>
    </xf>
    <xf numFmtId="0" fontId="23" fillId="0" borderId="2" xfId="2" applyNumberFormat="1" applyFont="1" applyBorder="1" applyAlignment="1" applyProtection="1">
      <alignment horizontal="left"/>
      <protection locked="0" hidden="1"/>
    </xf>
    <xf numFmtId="0" fontId="23" fillId="0" borderId="22" xfId="2" applyNumberFormat="1" applyFont="1" applyBorder="1" applyAlignment="1" applyProtection="1">
      <alignment horizontal="left"/>
      <protection locked="0" hidden="1"/>
    </xf>
    <xf numFmtId="0" fontId="2" fillId="0" borderId="24" xfId="0" applyFont="1" applyBorder="1"/>
    <xf numFmtId="0" fontId="2" fillId="0" borderId="23" xfId="0" applyFont="1" applyBorder="1"/>
    <xf numFmtId="0" fontId="12" fillId="0" borderId="0" xfId="0" applyFont="1" applyAlignment="1">
      <alignment horizontal="center" vertical="center"/>
    </xf>
    <xf numFmtId="0" fontId="12" fillId="0" borderId="1" xfId="0" applyFont="1" applyBorder="1" applyAlignment="1">
      <alignment horizontal="center" vertical="center"/>
    </xf>
    <xf numFmtId="0" fontId="3" fillId="0" borderId="23" xfId="0" applyFont="1" applyBorder="1"/>
    <xf numFmtId="0" fontId="27" fillId="0" borderId="24" xfId="0" applyFont="1" applyBorder="1" applyProtection="1">
      <protection locked="0"/>
    </xf>
    <xf numFmtId="0" fontId="27" fillId="0" borderId="23" xfId="0" applyFont="1" applyBorder="1" applyProtection="1">
      <protection locked="0"/>
    </xf>
    <xf numFmtId="0" fontId="27" fillId="0" borderId="25" xfId="0" applyFont="1" applyBorder="1" applyProtection="1">
      <protection locked="0"/>
    </xf>
    <xf numFmtId="0" fontId="14" fillId="0" borderId="2" xfId="0" applyFont="1" applyBorder="1" applyAlignment="1" applyProtection="1">
      <alignment horizontal="left"/>
      <protection locked="0"/>
    </xf>
    <xf numFmtId="0" fontId="14" fillId="0" borderId="22" xfId="0" applyFont="1" applyBorder="1" applyAlignment="1" applyProtection="1">
      <alignment horizontal="left"/>
      <protection locked="0"/>
    </xf>
    <xf numFmtId="0" fontId="3" fillId="0" borderId="27" xfId="0" applyFont="1" applyBorder="1" applyAlignment="1">
      <alignment horizontal="left" wrapText="1"/>
    </xf>
    <xf numFmtId="0" fontId="3" fillId="0" borderId="29" xfId="0" applyFont="1" applyBorder="1" applyAlignment="1">
      <alignment horizontal="left" wrapText="1"/>
    </xf>
    <xf numFmtId="0" fontId="22" fillId="0" borderId="27" xfId="0" applyFont="1" applyBorder="1" applyAlignment="1">
      <alignment horizontal="left" vertical="center" wrapText="1"/>
    </xf>
    <xf numFmtId="0" fontId="22" fillId="0" borderId="29" xfId="0" applyFont="1" applyBorder="1" applyAlignment="1">
      <alignment horizontal="left" vertical="center" wrapText="1"/>
    </xf>
    <xf numFmtId="0" fontId="3" fillId="0" borderId="26" xfId="0" applyFont="1" applyBorder="1" applyAlignment="1">
      <alignment horizontal="left"/>
    </xf>
    <xf numFmtId="0" fontId="3" fillId="0" borderId="0" xfId="0" applyFont="1" applyAlignment="1">
      <alignment horizontal="left"/>
    </xf>
    <xf numFmtId="0" fontId="3" fillId="0" borderId="20" xfId="0" applyFont="1" applyBorder="1" applyAlignment="1">
      <alignment horizontal="left"/>
    </xf>
    <xf numFmtId="0" fontId="2" fillId="0" borderId="24" xfId="0" applyFont="1" applyBorder="1" applyProtection="1">
      <protection locked="0"/>
    </xf>
    <xf numFmtId="0" fontId="2" fillId="0" borderId="23" xfId="0" applyFont="1" applyBorder="1" applyProtection="1">
      <protection locked="0"/>
    </xf>
    <xf numFmtId="0" fontId="2" fillId="0" borderId="25" xfId="0" applyFont="1" applyBorder="1" applyProtection="1">
      <protection locked="0"/>
    </xf>
    <xf numFmtId="0" fontId="22" fillId="0" borderId="1" xfId="0" applyFont="1" applyBorder="1" applyAlignment="1">
      <alignment horizontal="left" vertical="center" wrapText="1"/>
    </xf>
    <xf numFmtId="0" fontId="22" fillId="0" borderId="28" xfId="0" applyFont="1" applyBorder="1" applyAlignment="1">
      <alignment horizontal="left" vertical="center" wrapText="1"/>
    </xf>
    <xf numFmtId="0" fontId="3" fillId="0" borderId="1" xfId="0" applyFont="1" applyBorder="1" applyAlignment="1">
      <alignment horizontal="left" wrapText="1"/>
    </xf>
    <xf numFmtId="0" fontId="3" fillId="0" borderId="28" xfId="0" applyFont="1" applyBorder="1" applyAlignment="1">
      <alignment horizontal="left" wrapText="1"/>
    </xf>
    <xf numFmtId="0" fontId="26" fillId="0" borderId="2" xfId="2" applyNumberFormat="1" applyFont="1" applyBorder="1" applyAlignment="1" applyProtection="1">
      <alignment horizontal="left"/>
      <protection locked="0" hidden="1"/>
    </xf>
    <xf numFmtId="0" fontId="26" fillId="0" borderId="22" xfId="2" applyNumberFormat="1" applyFont="1" applyBorder="1" applyAlignment="1" applyProtection="1">
      <alignment horizontal="left"/>
      <protection locked="0" hidden="1"/>
    </xf>
    <xf numFmtId="0" fontId="26" fillId="0" borderId="24" xfId="2" applyNumberFormat="1" applyFont="1" applyBorder="1" applyAlignment="1" applyProtection="1">
      <alignment horizontal="left" vertical="top" wrapText="1"/>
      <protection locked="0" hidden="1"/>
    </xf>
    <xf numFmtId="0" fontId="26" fillId="0" borderId="23" xfId="2" applyNumberFormat="1" applyFont="1" applyBorder="1" applyAlignment="1" applyProtection="1">
      <alignment horizontal="left" vertical="top" wrapText="1"/>
      <protection locked="0" hidden="1"/>
    </xf>
    <xf numFmtId="0" fontId="26" fillId="0" borderId="25" xfId="2" applyNumberFormat="1" applyFont="1" applyBorder="1" applyAlignment="1" applyProtection="1">
      <alignment horizontal="left" vertical="top" wrapText="1"/>
      <protection locked="0" hidden="1"/>
    </xf>
    <xf numFmtId="0" fontId="26" fillId="0" borderId="26" xfId="2" applyNumberFormat="1" applyFont="1" applyBorder="1" applyAlignment="1" applyProtection="1">
      <alignment horizontal="left" vertical="top" wrapText="1"/>
      <protection locked="0" hidden="1"/>
    </xf>
    <xf numFmtId="0" fontId="26" fillId="0" borderId="0" xfId="2" applyNumberFormat="1" applyFont="1" applyBorder="1" applyAlignment="1" applyProtection="1">
      <alignment horizontal="left" vertical="top" wrapText="1"/>
      <protection locked="0" hidden="1"/>
    </xf>
    <xf numFmtId="0" fontId="26" fillId="0" borderId="20" xfId="2" applyNumberFormat="1" applyFont="1" applyBorder="1" applyAlignment="1" applyProtection="1">
      <alignment horizontal="left" vertical="top" wrapText="1"/>
      <protection locked="0" hidden="1"/>
    </xf>
    <xf numFmtId="0" fontId="26" fillId="0" borderId="27" xfId="2" applyNumberFormat="1" applyFont="1" applyBorder="1" applyAlignment="1" applyProtection="1">
      <alignment horizontal="left" vertical="top" wrapText="1"/>
      <protection locked="0" hidden="1"/>
    </xf>
    <xf numFmtId="0" fontId="26" fillId="0" borderId="1" xfId="2" applyNumberFormat="1" applyFont="1" applyBorder="1" applyAlignment="1" applyProtection="1">
      <alignment horizontal="left" vertical="top" wrapText="1"/>
      <protection locked="0" hidden="1"/>
    </xf>
    <xf numFmtId="0" fontId="26" fillId="0" borderId="28" xfId="2" applyNumberFormat="1" applyFont="1" applyBorder="1" applyAlignment="1" applyProtection="1">
      <alignment horizontal="left" vertical="top" wrapText="1"/>
      <protection locked="0" hidden="1"/>
    </xf>
    <xf numFmtId="0" fontId="9" fillId="2" borderId="2" xfId="0" applyFont="1" applyFill="1" applyBorder="1" applyAlignment="1">
      <alignment horizontal="left"/>
    </xf>
    <xf numFmtId="0" fontId="9" fillId="2" borderId="16" xfId="0" applyFont="1" applyFill="1" applyBorder="1" applyAlignment="1">
      <alignment horizontal="left"/>
    </xf>
    <xf numFmtId="0" fontId="13" fillId="0" borderId="9" xfId="0" quotePrefix="1" applyFont="1" applyBorder="1" applyAlignment="1">
      <alignment horizontal="center"/>
    </xf>
    <xf numFmtId="0" fontId="13" fillId="0" borderId="1" xfId="0" applyFont="1" applyBorder="1" applyAlignment="1">
      <alignment horizontal="center"/>
    </xf>
    <xf numFmtId="0" fontId="13" fillId="0" borderId="10" xfId="0" applyFont="1" applyBorder="1" applyAlignment="1">
      <alignment horizontal="center"/>
    </xf>
    <xf numFmtId="0" fontId="2" fillId="3" borderId="1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4" xfId="0" applyFont="1" applyFill="1" applyBorder="1" applyAlignment="1">
      <alignment horizontal="center" vertical="center"/>
    </xf>
    <xf numFmtId="0" fontId="9" fillId="2" borderId="5" xfId="0" applyFont="1" applyFill="1" applyBorder="1" applyAlignment="1">
      <alignment horizontal="left"/>
    </xf>
    <xf numFmtId="0" fontId="9" fillId="2" borderId="15" xfId="0" applyFont="1" applyFill="1" applyBorder="1" applyAlignment="1">
      <alignment horizontal="left"/>
    </xf>
    <xf numFmtId="0" fontId="2" fillId="3" borderId="13" xfId="0" applyFont="1" applyFill="1" applyBorder="1" applyAlignment="1">
      <alignment horizontal="center"/>
    </xf>
    <xf numFmtId="0" fontId="2" fillId="3" borderId="3" xfId="0" applyFont="1" applyFill="1" applyBorder="1" applyAlignment="1">
      <alignment horizontal="center"/>
    </xf>
    <xf numFmtId="0" fontId="2" fillId="3" borderId="14" xfId="0" applyFont="1" applyFill="1" applyBorder="1" applyAlignment="1">
      <alignment horizontal="center"/>
    </xf>
    <xf numFmtId="0" fontId="9" fillId="2" borderId="0" xfId="0" applyFont="1" applyFill="1" applyAlignment="1">
      <alignment horizontal="right"/>
    </xf>
    <xf numFmtId="0" fontId="9" fillId="2" borderId="20" xfId="0" applyFont="1" applyFill="1" applyBorder="1" applyAlignment="1">
      <alignment horizontal="right"/>
    </xf>
    <xf numFmtId="0" fontId="3" fillId="2" borderId="17"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28" fillId="0" borderId="2" xfId="0" applyFont="1" applyBorder="1" applyAlignment="1" applyProtection="1">
      <alignment horizontal="left"/>
      <protection locked="0"/>
    </xf>
    <xf numFmtId="0" fontId="28" fillId="0" borderId="22" xfId="0" applyFont="1" applyBorder="1" applyAlignment="1" applyProtection="1">
      <alignment horizontal="left"/>
      <protection locked="0"/>
    </xf>
    <xf numFmtId="0" fontId="3" fillId="2" borderId="2" xfId="0" applyFont="1" applyFill="1" applyBorder="1" applyAlignment="1" applyProtection="1">
      <alignment horizontal="center"/>
      <protection locked="0"/>
    </xf>
    <xf numFmtId="0" fontId="3" fillId="2" borderId="16" xfId="0" applyFont="1" applyFill="1" applyBorder="1" applyAlignment="1" applyProtection="1">
      <alignment horizontal="center"/>
      <protection locked="0"/>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1" xfId="0" applyFont="1" applyFill="1" applyBorder="1" applyAlignment="1">
      <alignment horizontal="center"/>
    </xf>
    <xf numFmtId="0" fontId="4" fillId="2" borderId="10" xfId="0" applyFont="1" applyFill="1" applyBorder="1" applyAlignment="1">
      <alignment horizont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2" borderId="5"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10" fillId="2" borderId="2" xfId="0" applyFont="1" applyFill="1" applyBorder="1" applyAlignment="1" applyProtection="1">
      <alignment horizontal="center"/>
      <protection locked="0"/>
    </xf>
    <xf numFmtId="0" fontId="10" fillId="2" borderId="16" xfId="0" applyFont="1" applyFill="1" applyBorder="1" applyAlignment="1" applyProtection="1">
      <alignment horizontal="center"/>
      <protection locked="0"/>
    </xf>
    <xf numFmtId="0" fontId="3" fillId="0" borderId="0" xfId="0" quotePrefix="1" applyFont="1" applyAlignment="1">
      <alignment horizontal="left" vertical="center" wrapText="1"/>
    </xf>
    <xf numFmtId="0" fontId="29" fillId="0" borderId="24" xfId="2" applyNumberFormat="1" applyFont="1" applyBorder="1" applyAlignment="1" applyProtection="1">
      <alignment horizontal="left" vertical="top" wrapText="1"/>
      <protection locked="0" hidden="1"/>
    </xf>
    <xf numFmtId="0" fontId="29" fillId="0" borderId="23" xfId="2" applyNumberFormat="1" applyFont="1" applyBorder="1" applyAlignment="1" applyProtection="1">
      <alignment horizontal="left" vertical="top" wrapText="1"/>
      <protection locked="0" hidden="1"/>
    </xf>
    <xf numFmtId="0" fontId="29" fillId="0" borderId="25" xfId="2" applyNumberFormat="1" applyFont="1" applyBorder="1" applyAlignment="1" applyProtection="1">
      <alignment horizontal="left" vertical="top" wrapText="1"/>
      <protection locked="0" hidden="1"/>
    </xf>
    <xf numFmtId="0" fontId="29" fillId="0" borderId="26" xfId="2" applyNumberFormat="1" applyFont="1" applyBorder="1" applyAlignment="1" applyProtection="1">
      <alignment horizontal="left" vertical="top" wrapText="1"/>
      <protection locked="0" hidden="1"/>
    </xf>
    <xf numFmtId="0" fontId="29" fillId="0" borderId="0" xfId="2" applyNumberFormat="1" applyFont="1" applyBorder="1" applyAlignment="1" applyProtection="1">
      <alignment horizontal="left" vertical="top" wrapText="1"/>
      <protection locked="0" hidden="1"/>
    </xf>
    <xf numFmtId="0" fontId="29" fillId="0" borderId="20" xfId="2" applyNumberFormat="1" applyFont="1" applyBorder="1" applyAlignment="1" applyProtection="1">
      <alignment horizontal="left" vertical="top" wrapText="1"/>
      <protection locked="0" hidden="1"/>
    </xf>
    <xf numFmtId="0" fontId="29" fillId="0" borderId="27" xfId="2" applyNumberFormat="1" applyFont="1" applyBorder="1" applyAlignment="1" applyProtection="1">
      <alignment horizontal="left" vertical="top" wrapText="1"/>
      <protection locked="0" hidden="1"/>
    </xf>
    <xf numFmtId="0" fontId="29" fillId="0" borderId="1" xfId="2" applyNumberFormat="1" applyFont="1" applyBorder="1" applyAlignment="1" applyProtection="1">
      <alignment horizontal="left" vertical="top" wrapText="1"/>
      <protection locked="0" hidden="1"/>
    </xf>
    <xf numFmtId="0" fontId="29" fillId="0" borderId="28" xfId="2" applyNumberFormat="1" applyFont="1" applyBorder="1" applyAlignment="1" applyProtection="1">
      <alignment horizontal="left" vertical="top" wrapText="1"/>
      <protection locked="0" hidden="1"/>
    </xf>
  </cellXfs>
  <cellStyles count="3">
    <cellStyle name="Currency" xfId="2" builtinId="4"/>
    <cellStyle name="Normal" xfId="0" builtinId="0"/>
    <cellStyle name="Normal 4" xfId="1" xr:uid="{00000000-0005-0000-0000-000001000000}"/>
  </cellStyles>
  <dxfs count="1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23" lockText="1" noThreeD="1"/>
</file>

<file path=xl/ctrlProps/ctrlProp2.xml><?xml version="1.0" encoding="utf-8"?>
<formControlPr xmlns="http://schemas.microsoft.com/office/spreadsheetml/2009/9/main" objectType="CheckBox" fmlaLink="J20" lockText="1" noThreeD="1"/>
</file>

<file path=xl/ctrlProps/ctrlProp3.xml><?xml version="1.0" encoding="utf-8"?>
<formControlPr xmlns="http://schemas.microsoft.com/office/spreadsheetml/2009/9/main" objectType="CheckBox" fmlaLink="AB47" lockText="1" noThreeD="1"/>
</file>

<file path=xl/ctrlProps/ctrlProp4.xml><?xml version="1.0" encoding="utf-8"?>
<formControlPr xmlns="http://schemas.microsoft.com/office/spreadsheetml/2009/9/main" objectType="CheckBox" fmlaLink="AB49" lockText="1" noThreeD="1"/>
</file>

<file path=xl/ctrlProps/ctrlProp5.xml><?xml version="1.0" encoding="utf-8"?>
<formControlPr xmlns="http://schemas.microsoft.com/office/spreadsheetml/2009/9/main" objectType="CheckBox" fmlaLink="AB51" lockText="1" noThreeD="1"/>
</file>

<file path=xl/ctrlProps/ctrlProp6.xml><?xml version="1.0" encoding="utf-8"?>
<formControlPr xmlns="http://schemas.microsoft.com/office/spreadsheetml/2009/9/main" objectType="CheckBox" fmlaLink="AB45" lockText="1" noThreeD="1"/>
</file>

<file path=xl/ctrlProps/ctrlProp7.xml><?xml version="1.0" encoding="utf-8"?>
<formControlPr xmlns="http://schemas.microsoft.com/office/spreadsheetml/2009/9/main" objectType="CheckBox" fmlaLink="A23" lockText="1" noThreeD="1"/>
</file>

<file path=xl/ctrlProps/ctrlProp8.xml><?xml version="1.0" encoding="utf-8"?>
<formControlPr xmlns="http://schemas.microsoft.com/office/spreadsheetml/2009/9/main" objectType="CheckBox" fmlaLink="J20" lockText="1" noThreeD="1"/>
</file>

<file path=xl/ctrlProps/ctrlProp9.xml><?xml version="1.0" encoding="utf-8"?>
<formControlPr xmlns="http://schemas.microsoft.com/office/spreadsheetml/2009/9/main" objectType="CheckBox" fmlaLink="AB47" lockText="1" noThreeD="1"/>
</file>

<file path=xl/ctrlProps/ctrlProp10.xml><?xml version="1.0" encoding="utf-8"?>
<formControlPr xmlns="http://schemas.microsoft.com/office/spreadsheetml/2009/9/main" objectType="CheckBox" fmlaLink="AB49" lockText="1" noThreeD="1"/>
</file>

<file path=xl/ctrlProps/ctrlProp11.xml><?xml version="1.0" encoding="utf-8"?>
<formControlPr xmlns="http://schemas.microsoft.com/office/spreadsheetml/2009/9/main" objectType="CheckBox" fmlaLink="AB51" lockText="1" noThreeD="1"/>
</file>

<file path=xl/ctrlProps/ctrlProp12.xml><?xml version="1.0" encoding="utf-8"?>
<formControlPr xmlns="http://schemas.microsoft.com/office/spreadsheetml/2009/9/main" objectType="CheckBox" fmlaLink="AB45" lockText="1" noThreeD="1"/>
</file>

<file path=xl/ctrlProps/ctrlProp13.xml><?xml version="1.0" encoding="utf-8"?>
<formControlPr xmlns="http://schemas.microsoft.com/office/spreadsheetml/2009/9/main" objectType="CheckBox" fmlaLink="H16" lockText="1" noThreeD="1"/>
</file>

<file path=xl/ctrlProps/ctrlProp14.xml><?xml version="1.0" encoding="utf-8"?>
<formControlPr xmlns="http://schemas.microsoft.com/office/spreadsheetml/2009/9/main" objectType="CheckBox" fmlaLink="Z41" lockText="1" noThreeD="1"/>
</file>

<file path=xl/ctrlProps/ctrlProp15.xml><?xml version="1.0" encoding="utf-8"?>
<formControlPr xmlns="http://schemas.microsoft.com/office/spreadsheetml/2009/9/main" objectType="CheckBox" fmlaLink="Z43" lockText="1" noThreeD="1"/>
</file>

<file path=xl/ctrlProps/ctrlProp16.xml><?xml version="1.0" encoding="utf-8"?>
<formControlPr xmlns="http://schemas.microsoft.com/office/spreadsheetml/2009/9/main" objectType="CheckBox" fmlaLink="Z45" lockText="1" noThreeD="1"/>
</file>

<file path=xl/ctrlProps/ctrlProp17.xml><?xml version="1.0" encoding="utf-8"?>
<formControlPr xmlns="http://schemas.microsoft.com/office/spreadsheetml/2009/9/main" objectType="CheckBox" fmlaLink="Z39" lockText="1" noThreeD="1"/>
</file>

<file path=xl/ctrlProps/ctrlProp18.xml><?xml version="1.0" encoding="utf-8"?>
<formControlPr xmlns="http://schemas.microsoft.com/office/spreadsheetml/2009/9/main" objectType="CheckBox" checked="Checked" fmlaLink="A19" lockText="1" noThreeD="1"/>
</file>

<file path=xl/ctrlProps/ctrlProp19.xml><?xml version="1.0" encoding="utf-8"?>
<formControlPr xmlns="http://schemas.microsoft.com/office/spreadsheetml/2009/9/main" objectType="CheckBox" fmlaLink="A23" lockText="1" noThreeD="1"/>
</file>

<file path=xl/ctrlProps/ctrlProp20.xml><?xml version="1.0" encoding="utf-8"?>
<formControlPr xmlns="http://schemas.microsoft.com/office/spreadsheetml/2009/9/main" objectType="CheckBox" fmlaLink="J20" lockText="1" noThreeD="1"/>
</file>

<file path=xl/ctrlProps/ctrlProp21.xml><?xml version="1.0" encoding="utf-8"?>
<formControlPr xmlns="http://schemas.microsoft.com/office/spreadsheetml/2009/9/main" objectType="CheckBox" fmlaLink="AB47" lockText="1" noThreeD="1"/>
</file>

<file path=xl/ctrlProps/ctrlProp22.xml><?xml version="1.0" encoding="utf-8"?>
<formControlPr xmlns="http://schemas.microsoft.com/office/spreadsheetml/2009/9/main" objectType="CheckBox" fmlaLink="AB49" lockText="1" noThreeD="1"/>
</file>

<file path=xl/ctrlProps/ctrlProp23.xml><?xml version="1.0" encoding="utf-8"?>
<formControlPr xmlns="http://schemas.microsoft.com/office/spreadsheetml/2009/9/main" objectType="CheckBox" fmlaLink="AB51" lockText="1" noThreeD="1"/>
</file>

<file path=xl/ctrlProps/ctrlProp24.xml><?xml version="1.0" encoding="utf-8"?>
<formControlPr xmlns="http://schemas.microsoft.com/office/spreadsheetml/2009/9/main" objectType="CheckBox" checked="Checked" fmlaLink="AB45" lockText="1" noThreeD="1"/>
</file>

<file path=xl/ctrlProps/ctrlProp25.xml><?xml version="1.0" encoding="utf-8"?>
<formControlPr xmlns="http://schemas.microsoft.com/office/spreadsheetml/2009/9/main" objectType="CheckBox" fmlaLink="H16" lockText="1" noThreeD="1"/>
</file>

<file path=xl/ctrlProps/ctrlProp26.xml><?xml version="1.0" encoding="utf-8"?>
<formControlPr xmlns="http://schemas.microsoft.com/office/spreadsheetml/2009/9/main" objectType="CheckBox" fmlaLink="Z41" lockText="1" noThreeD="1"/>
</file>

<file path=xl/ctrlProps/ctrlProp27.xml><?xml version="1.0" encoding="utf-8"?>
<formControlPr xmlns="http://schemas.microsoft.com/office/spreadsheetml/2009/9/main" objectType="CheckBox" fmlaLink="Z43" lockText="1" noThreeD="1"/>
</file>

<file path=xl/ctrlProps/ctrlProp28.xml><?xml version="1.0" encoding="utf-8"?>
<formControlPr xmlns="http://schemas.microsoft.com/office/spreadsheetml/2009/9/main" objectType="CheckBox" fmlaLink="Z45" lockText="1" noThreeD="1"/>
</file>

<file path=xl/ctrlProps/ctrlProp29.xml><?xml version="1.0" encoding="utf-8"?>
<formControlPr xmlns="http://schemas.microsoft.com/office/spreadsheetml/2009/9/main" objectType="CheckBox" checked="Checked" fmlaLink="Z39" lockText="1" noThreeD="1"/>
</file>

<file path=xl/ctrlProps/ctrlProp30.xml><?xml version="1.0" encoding="utf-8"?>
<formControlPr xmlns="http://schemas.microsoft.com/office/spreadsheetml/2009/9/main" objectType="CheckBox" fmlaLink="A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22</xdr:row>
          <xdr:rowOff>114300</xdr:rowOff>
        </xdr:from>
        <xdr:to>
          <xdr:col>3</xdr:col>
          <xdr:colOff>1009650</xdr:colOff>
          <xdr:row>24</xdr:row>
          <xdr:rowOff>0</xdr:rowOff>
        </xdr:to>
        <xdr:sp macro="" textlink="">
          <xdr:nvSpPr>
            <xdr:cNvPr id="1030" name="Check Box 6" descr="  Will the employee's compensation exceed $200,000 for the tax year? "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Has the employee's compensation exceeded $200,000 for the tax year?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19050</xdr:rowOff>
        </xdr:from>
        <xdr:to>
          <xdr:col>8</xdr:col>
          <xdr:colOff>38100</xdr:colOff>
          <xdr:row>20</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Has the employee met the annual FICA limit? If yes, check the box. If no, leave the box blank.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46</xdr:row>
          <xdr:rowOff>0</xdr:rowOff>
        </xdr:from>
        <xdr:to>
          <xdr:col>8</xdr:col>
          <xdr:colOff>38100</xdr:colOff>
          <xdr:row>48</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Are you submitting this form to pay taxes on a pending taxable reimbursement to an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48</xdr:row>
          <xdr:rowOff>0</xdr:rowOff>
        </xdr:from>
        <xdr:to>
          <xdr:col>8</xdr:col>
          <xdr:colOff>57150</xdr:colOff>
          <xdr:row>50</xdr:row>
          <xdr:rowOff>57150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Are you submitting this form to pay taxes on a taxable reimbursement already processed through AP or P-card?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209550</xdr:rowOff>
        </xdr:from>
        <xdr:to>
          <xdr:col>8</xdr:col>
          <xdr:colOff>38100</xdr:colOff>
          <xdr:row>51</xdr:row>
          <xdr:rowOff>114300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Are you submitting this form to pay taxes for a non-cash taxable benefit to the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44</xdr:row>
          <xdr:rowOff>95250</xdr:rowOff>
        </xdr:from>
        <xdr:to>
          <xdr:col>7</xdr:col>
          <xdr:colOff>1085850</xdr:colOff>
          <xdr:row>46</xdr:row>
          <xdr:rowOff>133350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Will you submit an Employee &amp; Student Direct Pay Request (ESDPR) to pay the employee related to this event?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22</xdr:row>
          <xdr:rowOff>114300</xdr:rowOff>
        </xdr:from>
        <xdr:to>
          <xdr:col>3</xdr:col>
          <xdr:colOff>1009650</xdr:colOff>
          <xdr:row>24</xdr:row>
          <xdr:rowOff>38100</xdr:rowOff>
        </xdr:to>
        <xdr:sp macro="" textlink="">
          <xdr:nvSpPr>
            <xdr:cNvPr id="8193" name="Check Box 1" descr="  Will the employee's compensation exceed $200,000 for the tax year? "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Has the employee's compensation exceeded $200,000 for the tax year?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19050</xdr:rowOff>
        </xdr:from>
        <xdr:to>
          <xdr:col>8</xdr:col>
          <xdr:colOff>38100</xdr:colOff>
          <xdr:row>20</xdr:row>
          <xdr:rowOff>228600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Has the employee met the annual FICA limit? If yes, check the box. If no, leave the box blank.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46</xdr:row>
          <xdr:rowOff>0</xdr:rowOff>
        </xdr:from>
        <xdr:to>
          <xdr:col>8</xdr:col>
          <xdr:colOff>38100</xdr:colOff>
          <xdr:row>48</xdr:row>
          <xdr:rowOff>38100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Are you submitting this form to pay taxes on a pending taxable reimbursement to an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48</xdr:row>
          <xdr:rowOff>0</xdr:rowOff>
        </xdr:from>
        <xdr:to>
          <xdr:col>8</xdr:col>
          <xdr:colOff>57150</xdr:colOff>
          <xdr:row>50</xdr:row>
          <xdr:rowOff>57150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Are you submitting this form to pay taxes on a taxable reimbursement already processed through AP or P-card?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209550</xdr:rowOff>
        </xdr:from>
        <xdr:to>
          <xdr:col>8</xdr:col>
          <xdr:colOff>38100</xdr:colOff>
          <xdr:row>51</xdr:row>
          <xdr:rowOff>114300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Are you submitting this form to pay taxes for a non-cash taxable benefit to the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44</xdr:row>
          <xdr:rowOff>95250</xdr:rowOff>
        </xdr:from>
        <xdr:to>
          <xdr:col>7</xdr:col>
          <xdr:colOff>1085850</xdr:colOff>
          <xdr:row>46</xdr:row>
          <xdr:rowOff>66675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Will you submit an Employee &amp; Student Direct Pay Request (ESDPR) to pay the employee related to this event?</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15</xdr:row>
          <xdr:rowOff>19050</xdr:rowOff>
        </xdr:from>
        <xdr:to>
          <xdr:col>5</xdr:col>
          <xdr:colOff>1247775</xdr:colOff>
          <xdr:row>16</xdr:row>
          <xdr:rowOff>152400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Has the employee met the annual FICA limit? If yes, check the box. If no, leave the box blank.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40</xdr:row>
          <xdr:rowOff>0</xdr:rowOff>
        </xdr:from>
        <xdr:to>
          <xdr:col>5</xdr:col>
          <xdr:colOff>1247775</xdr:colOff>
          <xdr:row>41</xdr:row>
          <xdr:rowOff>133350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Are you submitting this form to pay taxes on a pending taxable reimbursement to an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41</xdr:row>
          <xdr:rowOff>247650</xdr:rowOff>
        </xdr:from>
        <xdr:to>
          <xdr:col>5</xdr:col>
          <xdr:colOff>1266825</xdr:colOff>
          <xdr:row>43</xdr:row>
          <xdr:rowOff>114300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Are you submitting this form to pay taxes on a taxable reimbursement already processed through Accounts Payable?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209550</xdr:rowOff>
        </xdr:from>
        <xdr:to>
          <xdr:col>5</xdr:col>
          <xdr:colOff>1247775</xdr:colOff>
          <xdr:row>45</xdr:row>
          <xdr:rowOff>76200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Are you submitting this form to pay taxes for a non-cash taxable benefit to the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95250</xdr:rowOff>
        </xdr:from>
        <xdr:to>
          <xdr:col>5</xdr:col>
          <xdr:colOff>1104900</xdr:colOff>
          <xdr:row>39</xdr:row>
          <xdr:rowOff>209550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Will you submit an ESDPR to pay the employee related to this gross up event?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19050</xdr:rowOff>
        </xdr:from>
        <xdr:to>
          <xdr:col>3</xdr:col>
          <xdr:colOff>1066800</xdr:colOff>
          <xdr:row>19</xdr:row>
          <xdr:rowOff>133350</xdr:rowOff>
        </xdr:to>
        <xdr:sp macro="" textlink="">
          <xdr:nvSpPr>
            <xdr:cNvPr id="5127" name="Check Box 7" descr="  Will the employee's compensation exceed $200,000 for the tax year? "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Has the employee's compensation exceeded $200,000 for the tax year?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22</xdr:row>
          <xdr:rowOff>114300</xdr:rowOff>
        </xdr:from>
        <xdr:to>
          <xdr:col>3</xdr:col>
          <xdr:colOff>1009650</xdr:colOff>
          <xdr:row>24</xdr:row>
          <xdr:rowOff>28575</xdr:rowOff>
        </xdr:to>
        <xdr:sp macro="" textlink="">
          <xdr:nvSpPr>
            <xdr:cNvPr id="9217" name="Check Box 1" descr="  Will the employee's compensation exceed $200,000 for the tax year? "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Has the employee's compensation exceeded $200,000 for the tax year?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19050</xdr:rowOff>
        </xdr:from>
        <xdr:to>
          <xdr:col>8</xdr:col>
          <xdr:colOff>38100</xdr:colOff>
          <xdr:row>20</xdr:row>
          <xdr:rowOff>228600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Has the employee met the annual FICA limit? If yes, check the box. If no, leave the box blank.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46</xdr:row>
          <xdr:rowOff>0</xdr:rowOff>
        </xdr:from>
        <xdr:to>
          <xdr:col>8</xdr:col>
          <xdr:colOff>38100</xdr:colOff>
          <xdr:row>48</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Are you submitting this form to pay taxes on a pending taxable reimbursement to an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48</xdr:row>
          <xdr:rowOff>0</xdr:rowOff>
        </xdr:from>
        <xdr:to>
          <xdr:col>8</xdr:col>
          <xdr:colOff>57150</xdr:colOff>
          <xdr:row>50</xdr:row>
          <xdr:rowOff>57150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Are you submitting this form to pay taxes on a taxable reimbursement already processed through AP or P-card?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209550</xdr:rowOff>
        </xdr:from>
        <xdr:to>
          <xdr:col>8</xdr:col>
          <xdr:colOff>38100</xdr:colOff>
          <xdr:row>51</xdr:row>
          <xdr:rowOff>114300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Are you submitting this form to pay taxes for a non-cash taxable benefit to the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44</xdr:row>
          <xdr:rowOff>95250</xdr:rowOff>
        </xdr:from>
        <xdr:to>
          <xdr:col>7</xdr:col>
          <xdr:colOff>1085850</xdr:colOff>
          <xdr:row>46</xdr:row>
          <xdr:rowOff>66675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Will you submit an Employee &amp; Student Direct Pay Request (ESDPR) to pay the employee related to this event?</a:t>
              </a:r>
            </a:p>
          </xdr:txBody>
        </xdr:sp>
        <xdr:clientData/>
      </xdr:twoCellAnchor>
    </mc:Choice>
    <mc:Fallback/>
  </mc:AlternateContent>
  <xdr:twoCellAnchor>
    <xdr:from>
      <xdr:col>0</xdr:col>
      <xdr:colOff>1112185</xdr:colOff>
      <xdr:row>7</xdr:row>
      <xdr:rowOff>38324</xdr:rowOff>
    </xdr:from>
    <xdr:to>
      <xdr:col>4</xdr:col>
      <xdr:colOff>559735</xdr:colOff>
      <xdr:row>12</xdr:row>
      <xdr:rowOff>64327</xdr:rowOff>
    </xdr:to>
    <xdr:sp macro="" textlink="">
      <xdr:nvSpPr>
        <xdr:cNvPr id="2" name="Rectangle 1">
          <a:extLst>
            <a:ext uri="{FF2B5EF4-FFF2-40B4-BE49-F238E27FC236}">
              <a16:creationId xmlns:a16="http://schemas.microsoft.com/office/drawing/2014/main" id="{9D4C459B-C528-40EF-2B46-98B9D57EAC50}"/>
            </a:ext>
          </a:extLst>
        </xdr:cNvPr>
        <xdr:cNvSpPr/>
      </xdr:nvSpPr>
      <xdr:spPr>
        <a:xfrm rot="21119930">
          <a:off x="1112185" y="2333849"/>
          <a:ext cx="4438650" cy="978503"/>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en-US" sz="6000" kern="1200">
              <a:solidFill>
                <a:srgbClr val="FF0000"/>
              </a:solidFill>
            </a:rPr>
            <a:t>Example</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15</xdr:row>
          <xdr:rowOff>19050</xdr:rowOff>
        </xdr:from>
        <xdr:to>
          <xdr:col>5</xdr:col>
          <xdr:colOff>1247775</xdr:colOff>
          <xdr:row>16</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Has the employee met the annual FICA limit? If yes, check the box. If no, leave the box blank.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40</xdr:row>
          <xdr:rowOff>0</xdr:rowOff>
        </xdr:from>
        <xdr:to>
          <xdr:col>5</xdr:col>
          <xdr:colOff>1247775</xdr:colOff>
          <xdr:row>41</xdr:row>
          <xdr:rowOff>133350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Are you submitting this form to pay taxes on a pending taxable reimbursement to an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41</xdr:row>
          <xdr:rowOff>247650</xdr:rowOff>
        </xdr:from>
        <xdr:to>
          <xdr:col>5</xdr:col>
          <xdr:colOff>1266825</xdr:colOff>
          <xdr:row>43</xdr:row>
          <xdr:rowOff>114300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Are you submitting this form to pay taxes on a taxable reimbursement already processed through Accounts Payable?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209550</xdr:rowOff>
        </xdr:from>
        <xdr:to>
          <xdr:col>5</xdr:col>
          <xdr:colOff>1247775</xdr:colOff>
          <xdr:row>45</xdr:row>
          <xdr:rowOff>76200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Are you submitting this form to pay taxes for a non-cash taxable benefit to the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95250</xdr:rowOff>
        </xdr:from>
        <xdr:to>
          <xdr:col>5</xdr:col>
          <xdr:colOff>1104900</xdr:colOff>
          <xdr:row>39</xdr:row>
          <xdr:rowOff>209550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Will you submit an ESDPR to pay the employee related to this gross up event?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28575</xdr:rowOff>
        </xdr:from>
        <xdr:to>
          <xdr:col>3</xdr:col>
          <xdr:colOff>1057275</xdr:colOff>
          <xdr:row>19</xdr:row>
          <xdr:rowOff>142875</xdr:rowOff>
        </xdr:to>
        <xdr:sp macro="" textlink="">
          <xdr:nvSpPr>
            <xdr:cNvPr id="6151" name="Check Box 7" descr="  Will the employee's compensation exceed $200,000 for the tax year? "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  Has the employee's compensation exceeded $200,000 for the tax year?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5.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65"/>
  <sheetViews>
    <sheetView showGridLines="0" tabSelected="1" zoomScaleNormal="100" workbookViewId="0">
      <selection sqref="A1:H1"/>
    </sheetView>
  </sheetViews>
  <sheetFormatPr defaultColWidth="0" defaultRowHeight="12.75" zeroHeight="1" x14ac:dyDescent="0.2"/>
  <cols>
    <col min="1" max="4" width="18.7109375" style="1" customWidth="1"/>
    <col min="5" max="5" width="9.7109375" style="1" customWidth="1"/>
    <col min="6" max="6" width="5.28515625" style="1" customWidth="1"/>
    <col min="7" max="7" width="4" style="1" customWidth="1"/>
    <col min="8" max="8" width="17.85546875" style="1" customWidth="1"/>
    <col min="9" max="9" width="2.140625" style="1" customWidth="1"/>
    <col min="10" max="10" width="1.85546875" style="1" hidden="1" customWidth="1"/>
    <col min="11" max="16384" width="9.140625" style="1" hidden="1"/>
  </cols>
  <sheetData>
    <row r="1" spans="1:9" s="62" customFormat="1" ht="20.25" customHeight="1" x14ac:dyDescent="0.2">
      <c r="A1" s="100" t="s">
        <v>47</v>
      </c>
      <c r="B1" s="100"/>
      <c r="C1" s="100"/>
      <c r="D1" s="100"/>
      <c r="E1" s="100"/>
      <c r="F1" s="100"/>
      <c r="G1" s="100"/>
      <c r="H1" s="100"/>
      <c r="I1" s="82"/>
    </row>
    <row r="2" spans="1:9" ht="82.5" customHeight="1" x14ac:dyDescent="0.2">
      <c r="A2" s="101" t="s">
        <v>67</v>
      </c>
      <c r="B2" s="101"/>
      <c r="C2" s="101"/>
      <c r="D2" s="101"/>
      <c r="E2" s="101"/>
      <c r="F2" s="101"/>
      <c r="G2" s="101"/>
      <c r="H2" s="101"/>
      <c r="I2"/>
    </row>
    <row r="3" spans="1:9" ht="3.75" customHeight="1" x14ac:dyDescent="0.2">
      <c r="A3" s="40"/>
      <c r="B3" s="40"/>
      <c r="C3" s="40"/>
      <c r="D3" s="40"/>
      <c r="E3" s="40"/>
      <c r="F3" s="40"/>
      <c r="G3" s="40"/>
      <c r="H3" s="40"/>
      <c r="I3"/>
    </row>
    <row r="4" spans="1:9" ht="15.75" customHeight="1" x14ac:dyDescent="0.2">
      <c r="A4" s="106" t="s">
        <v>44</v>
      </c>
      <c r="B4" s="106"/>
      <c r="C4" s="106"/>
      <c r="D4" s="106"/>
      <c r="E4" s="106"/>
      <c r="F4" s="106"/>
      <c r="G4" s="106"/>
      <c r="H4" s="106"/>
      <c r="I4"/>
    </row>
    <row r="5" spans="1:9" ht="19.899999999999999" customHeight="1" x14ac:dyDescent="0.25">
      <c r="A5" s="104" t="s">
        <v>1</v>
      </c>
      <c r="B5" s="105"/>
      <c r="C5" s="102"/>
      <c r="D5" s="102"/>
      <c r="E5" s="102"/>
      <c r="F5" s="102"/>
      <c r="G5" s="102"/>
      <c r="H5" s="103"/>
      <c r="I5"/>
    </row>
    <row r="6" spans="1:9" ht="19.899999999999999" customHeight="1" x14ac:dyDescent="0.25">
      <c r="A6" s="86" t="s">
        <v>0</v>
      </c>
      <c r="B6" s="87"/>
      <c r="C6" s="102"/>
      <c r="D6" s="102"/>
      <c r="E6" s="102"/>
      <c r="F6" s="102"/>
      <c r="G6" s="102"/>
      <c r="H6" s="103"/>
      <c r="I6"/>
    </row>
    <row r="7" spans="1:9" ht="19.899999999999999" customHeight="1" x14ac:dyDescent="0.25">
      <c r="A7" s="86" t="s">
        <v>4</v>
      </c>
      <c r="B7" s="87"/>
      <c r="C7" s="102"/>
      <c r="D7" s="102"/>
      <c r="E7" s="102"/>
      <c r="F7" s="102"/>
      <c r="G7" s="102"/>
      <c r="H7" s="103"/>
      <c r="I7"/>
    </row>
    <row r="8" spans="1:9" ht="9.75" customHeight="1" x14ac:dyDescent="0.2">
      <c r="A8" s="118"/>
      <c r="B8" s="119"/>
      <c r="C8" s="119"/>
      <c r="D8" s="119"/>
      <c r="E8" s="119"/>
      <c r="F8" s="119"/>
      <c r="G8" s="119"/>
      <c r="H8" s="120"/>
      <c r="I8"/>
    </row>
    <row r="9" spans="1:9" ht="19.899999999999999" customHeight="1" x14ac:dyDescent="0.2">
      <c r="A9" s="86" t="s">
        <v>8</v>
      </c>
      <c r="B9" s="90"/>
      <c r="C9" s="174"/>
      <c r="D9" s="175"/>
      <c r="E9" s="175"/>
      <c r="F9" s="175"/>
      <c r="G9" s="175"/>
      <c r="H9" s="176"/>
      <c r="I9"/>
    </row>
    <row r="10" spans="1:9" ht="19.899999999999999" customHeight="1" x14ac:dyDescent="0.2">
      <c r="A10" s="43"/>
      <c r="B10"/>
      <c r="C10" s="177"/>
      <c r="D10" s="178"/>
      <c r="E10" s="178"/>
      <c r="F10" s="178"/>
      <c r="G10" s="178"/>
      <c r="H10" s="179"/>
      <c r="I10"/>
    </row>
    <row r="11" spans="1:9" ht="19.899999999999999" customHeight="1" x14ac:dyDescent="0.2">
      <c r="A11" s="43"/>
      <c r="B11"/>
      <c r="C11" s="180"/>
      <c r="D11" s="181"/>
      <c r="E11" s="181"/>
      <c r="F11" s="181"/>
      <c r="G11" s="181"/>
      <c r="H11" s="182"/>
      <c r="I11"/>
    </row>
    <row r="12" spans="1:9" ht="6.75" customHeight="1" x14ac:dyDescent="0.2">
      <c r="A12" s="43"/>
      <c r="B12"/>
      <c r="C12" s="83"/>
      <c r="D12" s="83"/>
      <c r="E12" s="83"/>
      <c r="F12" s="83"/>
      <c r="G12" s="83"/>
      <c r="H12" s="84"/>
      <c r="I12"/>
    </row>
    <row r="13" spans="1:9" ht="19.899999999999999" customHeight="1" x14ac:dyDescent="0.25">
      <c r="A13" s="86" t="s">
        <v>5</v>
      </c>
      <c r="B13" s="87"/>
      <c r="C13" s="102"/>
      <c r="D13" s="102"/>
      <c r="E13" s="102"/>
      <c r="F13" s="102"/>
      <c r="G13" s="102"/>
      <c r="H13" s="103"/>
      <c r="I13"/>
    </row>
    <row r="14" spans="1:9" ht="19.899999999999999" customHeight="1" x14ac:dyDescent="0.25">
      <c r="A14" s="86" t="s">
        <v>6</v>
      </c>
      <c r="B14" s="87"/>
      <c r="C14" s="102"/>
      <c r="D14" s="102"/>
      <c r="E14" s="102"/>
      <c r="F14" s="102"/>
      <c r="G14" s="102"/>
      <c r="H14" s="103"/>
      <c r="I14"/>
    </row>
    <row r="15" spans="1:9" ht="19.899999999999999" customHeight="1" x14ac:dyDescent="0.2">
      <c r="A15" s="68" t="s">
        <v>58</v>
      </c>
      <c r="B15" s="79"/>
      <c r="C15" s="88"/>
      <c r="D15" s="88"/>
      <c r="E15" s="88"/>
      <c r="F15" s="88"/>
      <c r="G15" s="88"/>
      <c r="H15" s="89"/>
      <c r="I15"/>
    </row>
    <row r="16" spans="1:9" ht="19.899999999999999" customHeight="1" x14ac:dyDescent="0.2">
      <c r="A16" s="86" t="s">
        <v>59</v>
      </c>
      <c r="B16" s="87"/>
      <c r="C16" s="112"/>
      <c r="D16" s="112"/>
      <c r="E16" s="112"/>
      <c r="F16" s="112"/>
      <c r="G16" s="112"/>
      <c r="H16" s="113"/>
      <c r="I16"/>
    </row>
    <row r="17" spans="1:10" ht="9" customHeight="1" x14ac:dyDescent="0.2">
      <c r="A17" s="51"/>
      <c r="B17" s="48"/>
      <c r="C17" s="48"/>
      <c r="D17" s="48"/>
      <c r="E17" s="48"/>
      <c r="F17" s="48"/>
      <c r="G17" s="48"/>
      <c r="H17" s="85"/>
      <c r="I17"/>
    </row>
    <row r="18" spans="1:10" ht="8.25" customHeight="1" x14ac:dyDescent="0.2">
      <c r="A18" s="40"/>
      <c r="B18" s="40"/>
      <c r="C18" s="40"/>
      <c r="D18" s="40"/>
      <c r="E18" s="40"/>
      <c r="F18" s="40"/>
      <c r="G18" s="40"/>
      <c r="H18" s="40"/>
      <c r="I18"/>
    </row>
    <row r="19" spans="1:10" ht="12.75" customHeight="1" x14ac:dyDescent="0.2">
      <c r="A19" s="106" t="s">
        <v>45</v>
      </c>
      <c r="B19" s="106"/>
      <c r="C19" s="106"/>
      <c r="D19" s="106"/>
      <c r="E19" s="106"/>
      <c r="F19" s="106"/>
      <c r="G19" s="106"/>
      <c r="H19" s="106"/>
      <c r="I19"/>
    </row>
    <row r="20" spans="1:10" ht="13.5" customHeight="1" x14ac:dyDescent="0.2">
      <c r="A20" s="45"/>
      <c r="B20" s="46"/>
      <c r="C20" s="46"/>
      <c r="D20" s="46"/>
      <c r="E20" s="46"/>
      <c r="F20" s="46"/>
      <c r="G20" s="46"/>
      <c r="H20" s="47"/>
      <c r="I20"/>
      <c r="J20" s="7" t="b">
        <v>0</v>
      </c>
    </row>
    <row r="21" spans="1:10" ht="19.899999999999999" customHeight="1" x14ac:dyDescent="0.2">
      <c r="A21" s="43"/>
      <c r="B21"/>
      <c r="C21"/>
      <c r="D21"/>
      <c r="E21"/>
      <c r="F21"/>
      <c r="G21"/>
      <c r="H21" s="44"/>
      <c r="I21"/>
    </row>
    <row r="22" spans="1:10" ht="31.5" customHeight="1" x14ac:dyDescent="0.2">
      <c r="A22" s="116" t="s">
        <v>48</v>
      </c>
      <c r="B22" s="116"/>
      <c r="C22" s="116"/>
      <c r="D22" s="116"/>
      <c r="E22" s="116"/>
      <c r="F22" s="116"/>
      <c r="G22" s="116"/>
      <c r="H22" s="117"/>
      <c r="I22"/>
    </row>
    <row r="23" spans="1:10" ht="24.95" customHeight="1" x14ac:dyDescent="0.2">
      <c r="A23" s="52" t="b">
        <v>0</v>
      </c>
      <c r="B23"/>
      <c r="C23"/>
      <c r="D23"/>
      <c r="E23"/>
      <c r="F23"/>
      <c r="G23"/>
      <c r="H23" s="44"/>
      <c r="I23"/>
      <c r="J23" s="1" t="b">
        <v>0</v>
      </c>
    </row>
    <row r="24" spans="1:10" ht="12" customHeight="1" x14ac:dyDescent="0.2">
      <c r="A24" s="43"/>
      <c r="B24"/>
      <c r="C24"/>
      <c r="D24"/>
      <c r="E24"/>
      <c r="F24"/>
      <c r="G24"/>
      <c r="H24" s="44"/>
      <c r="I24"/>
    </row>
    <row r="25" spans="1:10" ht="15" customHeight="1" x14ac:dyDescent="0.2">
      <c r="A25" s="114" t="s">
        <v>24</v>
      </c>
      <c r="B25" s="114"/>
      <c r="C25" s="114"/>
      <c r="D25" s="114"/>
      <c r="E25" s="114"/>
      <c r="F25" s="114"/>
      <c r="G25" s="114"/>
      <c r="H25" s="115"/>
      <c r="I25"/>
    </row>
    <row r="26" spans="1:10" ht="8.25" customHeight="1" x14ac:dyDescent="0.2">
      <c r="A26" s="40"/>
      <c r="B26" s="40"/>
      <c r="C26" s="40"/>
      <c r="D26" s="40"/>
      <c r="E26" s="40"/>
      <c r="F26" s="40"/>
      <c r="G26" s="40"/>
      <c r="H26" s="40"/>
      <c r="I26"/>
    </row>
    <row r="27" spans="1:10" ht="12.75" customHeight="1" x14ac:dyDescent="0.2">
      <c r="A27" s="106" t="s">
        <v>46</v>
      </c>
      <c r="B27" s="106"/>
      <c r="C27" s="106"/>
      <c r="D27" s="106"/>
      <c r="E27" s="106"/>
      <c r="F27" s="106"/>
      <c r="G27" s="106"/>
      <c r="H27" s="106"/>
      <c r="I27"/>
    </row>
    <row r="28" spans="1:10" ht="9.75" customHeight="1" x14ac:dyDescent="0.2">
      <c r="A28" s="63"/>
      <c r="B28" s="64"/>
      <c r="C28" s="64"/>
      <c r="D28" s="64"/>
      <c r="E28" s="64"/>
      <c r="F28" s="64"/>
      <c r="G28" s="64"/>
      <c r="H28" s="65"/>
      <c r="I28"/>
    </row>
    <row r="29" spans="1:10" ht="18" customHeight="1" x14ac:dyDescent="0.2">
      <c r="A29" s="95" t="s">
        <v>11</v>
      </c>
      <c r="B29" s="96"/>
      <c r="C29" s="96"/>
      <c r="D29" s="96"/>
      <c r="E29" s="96"/>
      <c r="F29" s="96"/>
      <c r="G29" s="69"/>
      <c r="H29" s="67"/>
      <c r="I29"/>
    </row>
    <row r="30" spans="1:10" x14ac:dyDescent="0.2">
      <c r="A30" s="97" t="s">
        <v>14</v>
      </c>
      <c r="B30" s="98"/>
      <c r="C30" s="98"/>
      <c r="D30" s="98"/>
      <c r="E30" s="98"/>
      <c r="F30" s="98"/>
      <c r="G30" s="70"/>
      <c r="H30" s="42"/>
      <c r="I30"/>
    </row>
    <row r="31" spans="1:10" ht="8.25" customHeight="1" x14ac:dyDescent="0.2">
      <c r="A31" s="41"/>
      <c r="B31" s="19"/>
      <c r="C31"/>
      <c r="D31"/>
      <c r="E31"/>
      <c r="F31"/>
      <c r="G31"/>
      <c r="H31" s="42"/>
      <c r="I31"/>
    </row>
    <row r="32" spans="1:10" ht="13.5" x14ac:dyDescent="0.2">
      <c r="A32" s="43"/>
      <c r="B32" s="99" t="s">
        <v>20</v>
      </c>
      <c r="C32" s="99"/>
      <c r="D32" s="99"/>
      <c r="E32" s="99"/>
      <c r="F32" s="99"/>
      <c r="G32" s="76"/>
      <c r="H32" s="74">
        <f>IF(AND(J20=TRUE,A23=TRUE),H29*1.40252454417952,IF(J20=TRUE,H29*1.38504155124654,H29*1.51515151515152))</f>
        <v>0</v>
      </c>
      <c r="I32"/>
    </row>
    <row r="33" spans="1:28" ht="13.5" x14ac:dyDescent="0.2">
      <c r="A33" s="43"/>
      <c r="B33" s="99" t="s">
        <v>22</v>
      </c>
      <c r="C33" s="99"/>
      <c r="D33" s="99"/>
      <c r="E33" s="99"/>
      <c r="F33" s="99"/>
      <c r="G33" s="75"/>
      <c r="H33" s="74">
        <f>ROUND(H32*0.22,2)</f>
        <v>0</v>
      </c>
      <c r="I33"/>
    </row>
    <row r="34" spans="1:28" ht="13.5" x14ac:dyDescent="0.2">
      <c r="A34" s="43"/>
      <c r="B34" s="99" t="str">
        <f>IF(J20=TRUE,"Employee's portion of FICA Taxes (1.45%)", "Employee's portion of FICA Taxes (7.65%)")</f>
        <v>Employee's portion of FICA Taxes (7.65%)</v>
      </c>
      <c r="C34" s="99"/>
      <c r="D34" s="99"/>
      <c r="E34" s="99"/>
      <c r="F34" s="99"/>
      <c r="G34" s="75"/>
      <c r="H34" s="74">
        <f>ROUND((IF(H32=H29*1.51515151515152,H32*0.0765, H32*0.0145)),2)</f>
        <v>0</v>
      </c>
      <c r="I34"/>
    </row>
    <row r="35" spans="1:28" ht="13.5" x14ac:dyDescent="0.2">
      <c r="A35" s="43"/>
      <c r="B35" s="99" t="s">
        <v>25</v>
      </c>
      <c r="C35" s="99"/>
      <c r="D35" s="99"/>
      <c r="E35" s="99"/>
      <c r="F35" s="99"/>
      <c r="G35" s="75"/>
      <c r="H35" s="74">
        <f>IF(A23=TRUE,H32*0.009,0)</f>
        <v>0</v>
      </c>
      <c r="I35"/>
    </row>
    <row r="36" spans="1:28" ht="13.5" x14ac:dyDescent="0.2">
      <c r="A36" s="43"/>
      <c r="B36" s="99" t="s">
        <v>43</v>
      </c>
      <c r="C36" s="99"/>
      <c r="D36" s="99"/>
      <c r="E36" s="99"/>
      <c r="F36" s="99"/>
      <c r="G36" s="75"/>
      <c r="H36" s="74">
        <f>ROUND(H32*0.0435,2)</f>
        <v>0</v>
      </c>
      <c r="I36"/>
    </row>
    <row r="37" spans="1:28" x14ac:dyDescent="0.2">
      <c r="A37" s="43"/>
      <c r="B37"/>
      <c r="C37"/>
      <c r="D37"/>
      <c r="E37"/>
      <c r="F37"/>
      <c r="G37"/>
      <c r="H37" s="44"/>
      <c r="I37"/>
    </row>
    <row r="38" spans="1:28" ht="13.5" x14ac:dyDescent="0.2">
      <c r="A38" s="91" t="s">
        <v>12</v>
      </c>
      <c r="B38" s="92"/>
      <c r="C38" s="92"/>
      <c r="D38" s="92"/>
      <c r="E38" s="92"/>
      <c r="F38" s="92"/>
      <c r="G38" s="73"/>
      <c r="H38" s="74">
        <f>H29</f>
        <v>0</v>
      </c>
      <c r="I38"/>
    </row>
    <row r="39" spans="1:28" ht="13.5" x14ac:dyDescent="0.2">
      <c r="A39" s="91" t="s">
        <v>13</v>
      </c>
      <c r="B39" s="92"/>
      <c r="C39" s="92"/>
      <c r="D39" s="92"/>
      <c r="E39" s="92"/>
      <c r="F39" s="92"/>
      <c r="G39" s="73"/>
      <c r="H39" s="74">
        <f>H33+H34+H36+H35</f>
        <v>0</v>
      </c>
      <c r="I39"/>
    </row>
    <row r="40" spans="1:28" ht="13.5" x14ac:dyDescent="0.2">
      <c r="A40" s="91" t="s">
        <v>15</v>
      </c>
      <c r="B40" s="92"/>
      <c r="C40" s="92"/>
      <c r="D40" s="92"/>
      <c r="E40" s="92"/>
      <c r="F40" s="92"/>
      <c r="G40" s="73"/>
      <c r="H40" s="74">
        <f>+H34</f>
        <v>0</v>
      </c>
      <c r="I40"/>
    </row>
    <row r="41" spans="1:28" ht="19.899999999999999" customHeight="1" x14ac:dyDescent="0.2">
      <c r="A41" s="93" t="s">
        <v>21</v>
      </c>
      <c r="B41" s="94"/>
      <c r="C41" s="94"/>
      <c r="D41" s="94"/>
      <c r="E41" s="94"/>
      <c r="F41" s="94"/>
      <c r="G41" s="71"/>
      <c r="H41" s="72">
        <f>SUM(H38:H40)</f>
        <v>0</v>
      </c>
      <c r="I41"/>
    </row>
    <row r="42" spans="1:28" ht="8.25" customHeight="1" x14ac:dyDescent="0.2">
      <c r="A42" s="108"/>
      <c r="B42" s="108"/>
      <c r="C42" s="108"/>
      <c r="D42" s="108"/>
      <c r="E42" s="108"/>
      <c r="F42" s="108"/>
      <c r="G42" s="108"/>
      <c r="H42" s="108"/>
      <c r="I42"/>
    </row>
    <row r="43" spans="1:28" ht="12.75" customHeight="1" x14ac:dyDescent="0.2">
      <c r="A43" s="107" t="s">
        <v>49</v>
      </c>
      <c r="B43" s="107"/>
      <c r="C43" s="107"/>
      <c r="D43" s="107"/>
      <c r="E43" s="107"/>
      <c r="F43" s="107"/>
      <c r="G43" s="107"/>
      <c r="H43" s="107"/>
      <c r="I43"/>
    </row>
    <row r="44" spans="1:28" ht="19.899999999999999" customHeight="1" x14ac:dyDescent="0.2">
      <c r="A44" s="109" t="s">
        <v>36</v>
      </c>
      <c r="B44" s="110"/>
      <c r="C44" s="110"/>
      <c r="D44" s="110"/>
      <c r="E44" s="110"/>
      <c r="F44" s="110"/>
      <c r="G44" s="110"/>
      <c r="H44" s="111"/>
      <c r="I44"/>
    </row>
    <row r="45" spans="1:28" ht="14.25" customHeight="1" x14ac:dyDescent="0.2">
      <c r="A45" s="59"/>
      <c r="H45" s="60"/>
      <c r="I45"/>
      <c r="AB45" s="1" t="b">
        <v>0</v>
      </c>
    </row>
    <row r="46" spans="1:28" ht="19.5" customHeight="1" x14ac:dyDescent="0.2">
      <c r="A46" s="59"/>
      <c r="H46" s="60"/>
      <c r="I46"/>
    </row>
    <row r="47" spans="1:28" ht="16.5" customHeight="1" x14ac:dyDescent="0.2">
      <c r="A47" s="59"/>
      <c r="H47" s="60"/>
      <c r="I47"/>
      <c r="AB47" s="1" t="b">
        <v>0</v>
      </c>
    </row>
    <row r="48" spans="1:28" ht="10.5" customHeight="1" x14ac:dyDescent="0.2">
      <c r="A48" s="59"/>
      <c r="H48" s="60"/>
      <c r="I48"/>
    </row>
    <row r="49" spans="1:28" ht="12.75" customHeight="1" x14ac:dyDescent="0.2">
      <c r="A49" s="59"/>
      <c r="H49" s="60"/>
      <c r="I49"/>
      <c r="AB49" s="1" t="b">
        <v>0</v>
      </c>
    </row>
    <row r="50" spans="1:28" ht="11.25" customHeight="1" x14ac:dyDescent="0.2">
      <c r="A50" s="59"/>
      <c r="H50" s="60"/>
      <c r="I50"/>
    </row>
    <row r="51" spans="1:28" ht="19.5" customHeight="1" x14ac:dyDescent="0.2">
      <c r="A51" s="59"/>
      <c r="H51" s="60"/>
      <c r="I51"/>
      <c r="AB51" s="1" t="b">
        <v>0</v>
      </c>
    </row>
    <row r="52" spans="1:28" ht="12.75" customHeight="1" x14ac:dyDescent="0.2">
      <c r="A52" s="61"/>
      <c r="B52" s="49"/>
      <c r="C52" s="49"/>
      <c r="D52" s="49"/>
      <c r="E52" s="49"/>
      <c r="F52" s="49"/>
      <c r="G52" s="49"/>
      <c r="H52" s="50"/>
      <c r="I52"/>
    </row>
    <row r="53" spans="1:28" ht="8.25" customHeight="1" x14ac:dyDescent="0.2">
      <c r="I53"/>
    </row>
    <row r="54" spans="1:28" ht="12.75" customHeight="1" x14ac:dyDescent="0.2">
      <c r="A54" s="106" t="s">
        <v>50</v>
      </c>
      <c r="B54" s="106"/>
      <c r="C54" s="106"/>
      <c r="D54" s="106"/>
      <c r="E54" s="106"/>
      <c r="F54" s="106"/>
      <c r="G54" s="106"/>
      <c r="H54" s="106"/>
      <c r="I54"/>
    </row>
    <row r="55" spans="1:28" ht="19.899999999999999" customHeight="1" x14ac:dyDescent="0.2">
      <c r="A55" s="53" t="s">
        <v>16</v>
      </c>
      <c r="B55" s="54" t="s">
        <v>17</v>
      </c>
      <c r="C55" s="55"/>
      <c r="D55" s="55"/>
      <c r="E55" s="55"/>
      <c r="F55" s="55"/>
      <c r="G55" s="55"/>
      <c r="H55" s="80">
        <f>H39</f>
        <v>0</v>
      </c>
      <c r="I55"/>
    </row>
    <row r="56" spans="1:28" ht="19.899999999999999" customHeight="1" x14ac:dyDescent="0.2">
      <c r="A56" s="56" t="s">
        <v>18</v>
      </c>
      <c r="B56" s="57" t="s">
        <v>19</v>
      </c>
      <c r="C56" s="58"/>
      <c r="D56" s="58"/>
      <c r="E56" s="58"/>
      <c r="F56" s="58"/>
      <c r="G56" s="58"/>
      <c r="H56" s="81">
        <f>IF(OR(AB45=TRUE, AB47=TRUE),0,H29)</f>
        <v>0</v>
      </c>
      <c r="I56"/>
    </row>
    <row r="57" spans="1:28" ht="4.5" customHeight="1" x14ac:dyDescent="0.2">
      <c r="A57" s="27"/>
      <c r="B57" s="27"/>
      <c r="C57" s="27"/>
      <c r="D57" s="27"/>
      <c r="E57" s="27"/>
      <c r="F57" s="27"/>
      <c r="G57" s="27"/>
      <c r="H57" s="28"/>
      <c r="I57"/>
    </row>
    <row r="58" spans="1:28" hidden="1" x14ac:dyDescent="0.2">
      <c r="I58"/>
    </row>
    <row r="59" spans="1:28" hidden="1" x14ac:dyDescent="0.2">
      <c r="I59"/>
    </row>
    <row r="60" spans="1:28" hidden="1" x14ac:dyDescent="0.2">
      <c r="I60"/>
    </row>
    <row r="61" spans="1:28" hidden="1" x14ac:dyDescent="0.2">
      <c r="I61"/>
    </row>
    <row r="62" spans="1:28" hidden="1" x14ac:dyDescent="0.2">
      <c r="I62"/>
    </row>
    <row r="63" spans="1:28" hidden="1" x14ac:dyDescent="0.2">
      <c r="I63"/>
    </row>
    <row r="64" spans="1:28" hidden="1" x14ac:dyDescent="0.2">
      <c r="I64"/>
    </row>
    <row r="65" spans="9:9" hidden="1" x14ac:dyDescent="0.2">
      <c r="I65"/>
    </row>
  </sheetData>
  <sheetProtection algorithmName="SHA-512" hashValue="Sc5F4YUepYlQ0jhm+BpcNb64lRBH9ZHHqYLvstgxBI9ShyYb43MClBxgs1Oi+PImLeAUPgbOy4Bfv/pQuGUA5g==" saltValue="CB1hFV/c+bE+13AIyvwOGA==" spinCount="100000" sheet="1" objects="1" scenarios="1"/>
  <protectedRanges>
    <protectedRange sqref="C5:H18" name="Range1"/>
    <protectedRange sqref="H29" name="Range2"/>
  </protectedRanges>
  <mergeCells count="38">
    <mergeCell ref="A54:H54"/>
    <mergeCell ref="A43:H43"/>
    <mergeCell ref="A42:H42"/>
    <mergeCell ref="A44:H44"/>
    <mergeCell ref="A4:H4"/>
    <mergeCell ref="A19:H19"/>
    <mergeCell ref="C13:H13"/>
    <mergeCell ref="C14:H14"/>
    <mergeCell ref="C16:H16"/>
    <mergeCell ref="C9:H11"/>
    <mergeCell ref="A27:H27"/>
    <mergeCell ref="A25:H25"/>
    <mergeCell ref="A22:H22"/>
    <mergeCell ref="A8:H8"/>
    <mergeCell ref="A38:F38"/>
    <mergeCell ref="A39:F39"/>
    <mergeCell ref="A1:H1"/>
    <mergeCell ref="A2:H2"/>
    <mergeCell ref="C5:H5"/>
    <mergeCell ref="C6:H6"/>
    <mergeCell ref="C7:H7"/>
    <mergeCell ref="A5:B5"/>
    <mergeCell ref="A6:B6"/>
    <mergeCell ref="A7:B7"/>
    <mergeCell ref="A40:F40"/>
    <mergeCell ref="A41:F41"/>
    <mergeCell ref="A29:F29"/>
    <mergeCell ref="A30:F30"/>
    <mergeCell ref="B32:F32"/>
    <mergeCell ref="B33:F33"/>
    <mergeCell ref="B34:F34"/>
    <mergeCell ref="B35:F35"/>
    <mergeCell ref="B36:F36"/>
    <mergeCell ref="A14:B14"/>
    <mergeCell ref="A16:B16"/>
    <mergeCell ref="C15:H15"/>
    <mergeCell ref="A9:B9"/>
    <mergeCell ref="A13:B13"/>
  </mergeCells>
  <phoneticPr fontId="1" type="noConversion"/>
  <conditionalFormatting sqref="C5:C7">
    <cfRule type="containsBlanks" dxfId="13" priority="4">
      <formula>LEN(TRIM(C5))=0</formula>
    </cfRule>
  </conditionalFormatting>
  <conditionalFormatting sqref="C9">
    <cfRule type="containsBlanks" dxfId="12" priority="3">
      <formula>LEN(TRIM(C9))=0</formula>
    </cfRule>
  </conditionalFormatting>
  <conditionalFormatting sqref="C13:C15">
    <cfRule type="containsBlanks" dxfId="11" priority="1">
      <formula>LEN(TRIM(C13))=0</formula>
    </cfRule>
  </conditionalFormatting>
  <conditionalFormatting sqref="H29">
    <cfRule type="containsBlanks" dxfId="10" priority="5">
      <formula>LEN(TRIM(H29))=0</formula>
    </cfRule>
  </conditionalFormatting>
  <dataValidations count="4">
    <dataValidation type="textLength" allowBlank="1" showInputMessage="1" showErrorMessage="1" sqref="L29:O29" xr:uid="{5BB2CDB9-84EB-4912-8E8B-CF5E54CA2213}">
      <formula1>6</formula1>
      <formula2>6</formula2>
    </dataValidation>
    <dataValidation type="textLength" allowBlank="1" showInputMessage="1" showErrorMessage="1" errorTitle="Error:" error="UNC Charlotte ID number must be nine-digits in length." sqref="C6:H6" xr:uid="{11D0E88D-FC8A-498F-8067-76F3B5E53719}">
      <formula1>9</formula1>
      <formula2>9</formula2>
    </dataValidation>
    <dataValidation type="textLength" allowBlank="1" showInputMessage="1" showErrorMessage="1" errorTitle="Error:" error="Account number must be six-digits" sqref="C14:H14" xr:uid="{8F6F1F7C-590E-4933-BB8C-63A1224E9680}">
      <formula1>6</formula1>
      <formula2>6</formula2>
    </dataValidation>
    <dataValidation type="textLength" allowBlank="1" showInputMessage="1" showErrorMessage="1" errorTitle="Error:" error="Fund number must be six-digits in length." sqref="C13:H13" xr:uid="{021DA450-9721-41C0-BDE7-DD2C2FC171F8}">
      <formula1>6</formula1>
      <formula2>6</formula2>
    </dataValidation>
  </dataValidations>
  <printOptions horizontalCentered="1"/>
  <pageMargins left="0.5" right="0.5" top="0.5" bottom="0.5" header="0.5" footer="0.3"/>
  <pageSetup scale="80" orientation="portrait" r:id="rId1"/>
  <headerFooter alignWithMargins="0">
    <oddFooter>&amp;LUNC Charlotte - Version 1.17.2025&amp;CGROSS-UP CALCULATION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ltText="  Will the employee's compensation exceed $200,000 for the tax year? ">
                <anchor moveWithCells="1">
                  <from>
                    <xdr:col>0</xdr:col>
                    <xdr:colOff>57150</xdr:colOff>
                    <xdr:row>22</xdr:row>
                    <xdr:rowOff>114300</xdr:rowOff>
                  </from>
                  <to>
                    <xdr:col>3</xdr:col>
                    <xdr:colOff>1009650</xdr:colOff>
                    <xdr:row>24</xdr:row>
                    <xdr:rowOff>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0</xdr:col>
                    <xdr:colOff>57150</xdr:colOff>
                    <xdr:row>19</xdr:row>
                    <xdr:rowOff>19050</xdr:rowOff>
                  </from>
                  <to>
                    <xdr:col>8</xdr:col>
                    <xdr:colOff>38100</xdr:colOff>
                    <xdr:row>20</xdr:row>
                    <xdr:rowOff>228600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0</xdr:col>
                    <xdr:colOff>95250</xdr:colOff>
                    <xdr:row>46</xdr:row>
                    <xdr:rowOff>0</xdr:rowOff>
                  </from>
                  <to>
                    <xdr:col>8</xdr:col>
                    <xdr:colOff>38100</xdr:colOff>
                    <xdr:row>48</xdr:row>
                    <xdr:rowOff>38100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0</xdr:col>
                    <xdr:colOff>95250</xdr:colOff>
                    <xdr:row>48</xdr:row>
                    <xdr:rowOff>0</xdr:rowOff>
                  </from>
                  <to>
                    <xdr:col>8</xdr:col>
                    <xdr:colOff>57150</xdr:colOff>
                    <xdr:row>50</xdr:row>
                    <xdr:rowOff>57150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0</xdr:col>
                    <xdr:colOff>114300</xdr:colOff>
                    <xdr:row>49</xdr:row>
                    <xdr:rowOff>209550</xdr:rowOff>
                  </from>
                  <to>
                    <xdr:col>8</xdr:col>
                    <xdr:colOff>38100</xdr:colOff>
                    <xdr:row>51</xdr:row>
                    <xdr:rowOff>114300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0</xdr:col>
                    <xdr:colOff>95250</xdr:colOff>
                    <xdr:row>44</xdr:row>
                    <xdr:rowOff>95250</xdr:rowOff>
                  </from>
                  <to>
                    <xdr:col>7</xdr:col>
                    <xdr:colOff>1085850</xdr:colOff>
                    <xdr:row>46</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AC0AB-4548-46E7-B0BF-6AB7689CB1DE}">
  <sheetPr>
    <pageSetUpPr fitToPage="1"/>
  </sheetPr>
  <dimension ref="A1:AB65"/>
  <sheetViews>
    <sheetView showGridLines="0" zoomScaleNormal="100" workbookViewId="0">
      <selection sqref="A1:H1"/>
    </sheetView>
  </sheetViews>
  <sheetFormatPr defaultColWidth="0" defaultRowHeight="12.75" customHeight="1" zeroHeight="1" x14ac:dyDescent="0.2"/>
  <cols>
    <col min="1" max="4" width="18.7109375" style="1" customWidth="1"/>
    <col min="5" max="5" width="9.7109375" style="1" customWidth="1"/>
    <col min="6" max="6" width="5.28515625" style="1" customWidth="1"/>
    <col min="7" max="7" width="4" style="1" customWidth="1"/>
    <col min="8" max="8" width="17.85546875" style="1" customWidth="1"/>
    <col min="9" max="9" width="2.140625" style="1" customWidth="1"/>
    <col min="10" max="10" width="1.85546875" style="1" hidden="1" customWidth="1"/>
    <col min="11" max="16384" width="9.140625" style="1" hidden="1"/>
  </cols>
  <sheetData>
    <row r="1" spans="1:8" s="62" customFormat="1" ht="20.25" customHeight="1" x14ac:dyDescent="0.2">
      <c r="A1" s="100" t="s">
        <v>66</v>
      </c>
      <c r="B1" s="100"/>
      <c r="C1" s="100"/>
      <c r="D1" s="100"/>
      <c r="E1" s="100"/>
      <c r="F1" s="100"/>
      <c r="G1" s="100"/>
      <c r="H1" s="100"/>
    </row>
    <row r="2" spans="1:8" s="62" customFormat="1" ht="82.5" customHeight="1" x14ac:dyDescent="0.2">
      <c r="A2" s="173" t="s">
        <v>69</v>
      </c>
      <c r="B2" s="173"/>
      <c r="C2" s="173"/>
      <c r="D2" s="173"/>
      <c r="E2" s="173"/>
      <c r="F2" s="173"/>
      <c r="G2" s="173"/>
      <c r="H2" s="173"/>
    </row>
    <row r="3" spans="1:8" ht="15" customHeight="1" x14ac:dyDescent="0.2">
      <c r="A3" s="40"/>
      <c r="B3" s="40"/>
      <c r="C3" s="40"/>
      <c r="D3" s="40"/>
      <c r="E3" s="40"/>
      <c r="F3" s="40"/>
      <c r="G3" s="40"/>
      <c r="H3" s="40"/>
    </row>
    <row r="4" spans="1:8" ht="15.75" customHeight="1" x14ac:dyDescent="0.2">
      <c r="A4" s="106" t="s">
        <v>44</v>
      </c>
      <c r="B4" s="106"/>
      <c r="C4" s="106"/>
      <c r="D4" s="106"/>
      <c r="E4" s="106"/>
      <c r="F4" s="106"/>
      <c r="G4" s="106"/>
      <c r="H4" s="106"/>
    </row>
    <row r="5" spans="1:8" ht="19.899999999999999" customHeight="1" x14ac:dyDescent="0.2">
      <c r="A5" s="104" t="s">
        <v>1</v>
      </c>
      <c r="B5" s="105"/>
      <c r="C5" s="128" t="s">
        <v>57</v>
      </c>
      <c r="D5" s="128"/>
      <c r="E5" s="128"/>
      <c r="F5" s="128"/>
      <c r="G5" s="128"/>
      <c r="H5" s="129"/>
    </row>
    <row r="6" spans="1:8" ht="19.899999999999999" customHeight="1" x14ac:dyDescent="0.2">
      <c r="A6" s="86" t="s">
        <v>0</v>
      </c>
      <c r="B6" s="87"/>
      <c r="C6" s="128" t="s">
        <v>56</v>
      </c>
      <c r="D6" s="128"/>
      <c r="E6" s="128"/>
      <c r="F6" s="128"/>
      <c r="G6" s="128"/>
      <c r="H6" s="129"/>
    </row>
    <row r="7" spans="1:8" ht="19.899999999999999" customHeight="1" x14ac:dyDescent="0.2">
      <c r="A7" s="86" t="s">
        <v>4</v>
      </c>
      <c r="B7" s="87"/>
      <c r="C7" s="128" t="s">
        <v>27</v>
      </c>
      <c r="D7" s="128"/>
      <c r="E7" s="128"/>
      <c r="F7" s="128"/>
      <c r="G7" s="128"/>
      <c r="H7" s="129"/>
    </row>
    <row r="8" spans="1:8" ht="9.75" customHeight="1" x14ac:dyDescent="0.2">
      <c r="A8" s="118"/>
      <c r="B8" s="119"/>
      <c r="C8" s="119"/>
      <c r="D8" s="119"/>
      <c r="E8" s="119"/>
      <c r="F8" s="119"/>
      <c r="G8" s="119"/>
      <c r="H8" s="120"/>
    </row>
    <row r="9" spans="1:8" ht="19.899999999999999" customHeight="1" x14ac:dyDescent="0.2">
      <c r="A9" s="86" t="s">
        <v>8</v>
      </c>
      <c r="B9" s="90"/>
      <c r="C9" s="130" t="s">
        <v>55</v>
      </c>
      <c r="D9" s="131"/>
      <c r="E9" s="131"/>
      <c r="F9" s="131"/>
      <c r="G9" s="131"/>
      <c r="H9" s="132"/>
    </row>
    <row r="10" spans="1:8" ht="19.899999999999999" customHeight="1" x14ac:dyDescent="0.2">
      <c r="A10" s="43"/>
      <c r="B10"/>
      <c r="C10" s="133"/>
      <c r="D10" s="134"/>
      <c r="E10" s="134"/>
      <c r="F10" s="134"/>
      <c r="G10" s="134"/>
      <c r="H10" s="135"/>
    </row>
    <row r="11" spans="1:8" ht="19.899999999999999" customHeight="1" x14ac:dyDescent="0.2">
      <c r="A11" s="43"/>
      <c r="B11"/>
      <c r="C11" s="136"/>
      <c r="D11" s="137"/>
      <c r="E11" s="137"/>
      <c r="F11" s="137"/>
      <c r="G11" s="137"/>
      <c r="H11" s="138"/>
    </row>
    <row r="12" spans="1:8" ht="6.75" customHeight="1" x14ac:dyDescent="0.2">
      <c r="A12" s="43"/>
      <c r="B12"/>
      <c r="C12" s="77"/>
      <c r="D12" s="77"/>
      <c r="E12" s="77"/>
      <c r="F12" s="77"/>
      <c r="G12" s="77"/>
      <c r="H12" s="78"/>
    </row>
    <row r="13" spans="1:8" ht="19.899999999999999" customHeight="1" x14ac:dyDescent="0.2">
      <c r="A13" s="86" t="s">
        <v>5</v>
      </c>
      <c r="B13" s="87"/>
      <c r="C13" s="128" t="s">
        <v>68</v>
      </c>
      <c r="D13" s="128"/>
      <c r="E13" s="128"/>
      <c r="F13" s="128"/>
      <c r="G13" s="128"/>
      <c r="H13" s="129"/>
    </row>
    <row r="14" spans="1:8" ht="19.899999999999999" customHeight="1" x14ac:dyDescent="0.2">
      <c r="A14" s="86" t="s">
        <v>6</v>
      </c>
      <c r="B14" s="87"/>
      <c r="C14" s="128" t="s">
        <v>53</v>
      </c>
      <c r="D14" s="128"/>
      <c r="E14" s="128"/>
      <c r="F14" s="128"/>
      <c r="G14" s="128"/>
      <c r="H14" s="129"/>
    </row>
    <row r="15" spans="1:8" ht="19.899999999999999" customHeight="1" x14ac:dyDescent="0.2">
      <c r="A15" s="86" t="s">
        <v>60</v>
      </c>
      <c r="B15" s="87"/>
      <c r="C15" s="128" t="s">
        <v>61</v>
      </c>
      <c r="D15" s="128"/>
      <c r="E15" s="128"/>
      <c r="F15" s="128"/>
      <c r="G15" s="128"/>
      <c r="H15" s="129"/>
    </row>
    <row r="16" spans="1:8" ht="19.899999999999999" customHeight="1" x14ac:dyDescent="0.2">
      <c r="A16" s="86" t="s">
        <v>7</v>
      </c>
      <c r="B16" s="87"/>
      <c r="C16" s="112" t="s">
        <v>31</v>
      </c>
      <c r="D16" s="112"/>
      <c r="E16" s="112"/>
      <c r="F16" s="112"/>
      <c r="G16" s="112"/>
      <c r="H16" s="113"/>
    </row>
    <row r="17" spans="1:15" ht="9.75" customHeight="1" x14ac:dyDescent="0.2">
      <c r="A17" s="51"/>
      <c r="B17" s="48"/>
      <c r="C17" s="49"/>
      <c r="D17" s="49"/>
      <c r="E17" s="49"/>
      <c r="F17" s="49"/>
      <c r="G17" s="49"/>
      <c r="H17" s="50"/>
    </row>
    <row r="18" spans="1:15" ht="8.25" customHeight="1" x14ac:dyDescent="0.2">
      <c r="A18" s="40"/>
      <c r="B18" s="40"/>
      <c r="C18" s="40"/>
      <c r="D18" s="40"/>
      <c r="E18" s="40"/>
      <c r="F18" s="40"/>
      <c r="G18" s="40"/>
      <c r="H18" s="40"/>
    </row>
    <row r="19" spans="1:15" ht="12.75" customHeight="1" x14ac:dyDescent="0.2">
      <c r="A19" s="107" t="s">
        <v>45</v>
      </c>
      <c r="B19" s="107"/>
      <c r="C19" s="107"/>
      <c r="D19" s="107"/>
      <c r="E19" s="107"/>
      <c r="F19" s="107"/>
      <c r="G19" s="107"/>
      <c r="H19" s="107"/>
    </row>
    <row r="20" spans="1:15" ht="13.5" customHeight="1" x14ac:dyDescent="0.2">
      <c r="A20" s="45"/>
      <c r="B20" s="46"/>
      <c r="C20" s="46"/>
      <c r="D20" s="46"/>
      <c r="E20" s="46"/>
      <c r="F20" s="46"/>
      <c r="G20" s="46"/>
      <c r="H20" s="47"/>
      <c r="J20" s="7" t="b">
        <v>0</v>
      </c>
    </row>
    <row r="21" spans="1:15" ht="19.899999999999999" customHeight="1" x14ac:dyDescent="0.2">
      <c r="A21" s="43"/>
      <c r="B21"/>
      <c r="C21"/>
      <c r="D21"/>
      <c r="E21"/>
      <c r="F21"/>
      <c r="G21"/>
      <c r="H21" s="44"/>
    </row>
    <row r="22" spans="1:15" ht="31.5" customHeight="1" x14ac:dyDescent="0.2">
      <c r="A22" s="116" t="s">
        <v>48</v>
      </c>
      <c r="B22" s="124"/>
      <c r="C22" s="124"/>
      <c r="D22" s="124"/>
      <c r="E22" s="124"/>
      <c r="F22" s="124"/>
      <c r="G22" s="124"/>
      <c r="H22" s="125"/>
    </row>
    <row r="23" spans="1:15" ht="24.95" customHeight="1" x14ac:dyDescent="0.2">
      <c r="A23" s="52" t="b">
        <v>0</v>
      </c>
      <c r="B23"/>
      <c r="C23"/>
      <c r="D23"/>
      <c r="E23"/>
      <c r="F23"/>
      <c r="G23"/>
      <c r="H23" s="44"/>
      <c r="J23" s="1" t="b">
        <v>0</v>
      </c>
    </row>
    <row r="24" spans="1:15" ht="11.25" customHeight="1" x14ac:dyDescent="0.2">
      <c r="A24" s="43"/>
      <c r="B24"/>
      <c r="C24"/>
      <c r="D24"/>
      <c r="E24"/>
      <c r="F24"/>
      <c r="G24"/>
      <c r="H24" s="44"/>
    </row>
    <row r="25" spans="1:15" ht="16.5" customHeight="1" x14ac:dyDescent="0.2">
      <c r="A25" s="114" t="s">
        <v>24</v>
      </c>
      <c r="B25" s="126"/>
      <c r="C25" s="126"/>
      <c r="D25" s="126"/>
      <c r="E25" s="126"/>
      <c r="F25" s="126"/>
      <c r="G25" s="126"/>
      <c r="H25" s="127"/>
    </row>
    <row r="26" spans="1:15" ht="8.25" customHeight="1" x14ac:dyDescent="0.2">
      <c r="A26" s="40"/>
      <c r="B26" s="40"/>
      <c r="C26" s="40"/>
      <c r="D26" s="40"/>
      <c r="E26" s="40"/>
      <c r="F26" s="40"/>
      <c r="G26" s="40"/>
      <c r="H26" s="40"/>
    </row>
    <row r="27" spans="1:15" ht="12.75" customHeight="1" x14ac:dyDescent="0.2">
      <c r="A27" s="107" t="s">
        <v>46</v>
      </c>
      <c r="B27" s="107"/>
      <c r="C27" s="107"/>
      <c r="D27" s="107"/>
      <c r="E27" s="107"/>
      <c r="F27" s="107"/>
      <c r="G27" s="107"/>
      <c r="H27" s="107"/>
    </row>
    <row r="28" spans="1:15" ht="9.75" customHeight="1" x14ac:dyDescent="0.2">
      <c r="A28" s="63"/>
      <c r="B28" s="64"/>
      <c r="C28" s="64"/>
      <c r="D28" s="64"/>
      <c r="E28" s="64"/>
      <c r="F28" s="64"/>
      <c r="G28" s="64"/>
      <c r="H28" s="65"/>
    </row>
    <row r="29" spans="1:15" ht="18" customHeight="1" x14ac:dyDescent="0.3">
      <c r="A29" s="95" t="s">
        <v>11</v>
      </c>
      <c r="B29" s="96"/>
      <c r="C29" s="96"/>
      <c r="D29" s="96"/>
      <c r="E29" s="96"/>
      <c r="F29" s="96"/>
      <c r="G29" s="69"/>
      <c r="H29" s="67"/>
      <c r="L29" s="66"/>
      <c r="M29" s="66"/>
      <c r="N29" s="66"/>
      <c r="O29" s="66"/>
    </row>
    <row r="30" spans="1:15" x14ac:dyDescent="0.2">
      <c r="A30" s="97" t="s">
        <v>14</v>
      </c>
      <c r="B30" s="98"/>
      <c r="C30" s="98"/>
      <c r="D30" s="98"/>
      <c r="E30" s="98"/>
      <c r="F30" s="98"/>
      <c r="G30" s="70"/>
      <c r="H30" s="42"/>
    </row>
    <row r="31" spans="1:15" x14ac:dyDescent="0.2">
      <c r="A31" s="41"/>
      <c r="B31" s="19"/>
      <c r="C31"/>
      <c r="D31"/>
      <c r="E31"/>
      <c r="F31"/>
      <c r="G31"/>
      <c r="H31" s="42"/>
    </row>
    <row r="32" spans="1:15" ht="13.5" x14ac:dyDescent="0.2">
      <c r="A32" s="43"/>
      <c r="B32" s="99" t="s">
        <v>20</v>
      </c>
      <c r="C32" s="99"/>
      <c r="D32" s="99"/>
      <c r="E32" s="99"/>
      <c r="F32" s="99"/>
      <c r="G32" s="76"/>
      <c r="H32" s="74">
        <f>IF(AND(J20=TRUE,A23=TRUE),H29*1.40252454417952,IF(J20=TRUE,H29*1.38504155124654,H29*1.51515151515152))</f>
        <v>0</v>
      </c>
    </row>
    <row r="33" spans="1:28" ht="13.5" x14ac:dyDescent="0.2">
      <c r="A33" s="43"/>
      <c r="B33" s="99" t="s">
        <v>22</v>
      </c>
      <c r="C33" s="99"/>
      <c r="D33" s="99"/>
      <c r="E33" s="99"/>
      <c r="F33" s="99"/>
      <c r="G33" s="75"/>
      <c r="H33" s="74">
        <f>ROUND(H32*0.22,2)</f>
        <v>0</v>
      </c>
    </row>
    <row r="34" spans="1:28" ht="13.5" x14ac:dyDescent="0.2">
      <c r="A34" s="43"/>
      <c r="B34" s="99" t="str">
        <f>IF(J20=TRUE,"Employee's portion of FICA Taxes (1.45%)", "Employee's portion of FICA Taxes (7.65%)")</f>
        <v>Employee's portion of FICA Taxes (7.65%)</v>
      </c>
      <c r="C34" s="99"/>
      <c r="D34" s="99"/>
      <c r="E34" s="99"/>
      <c r="F34" s="99"/>
      <c r="G34" s="75"/>
      <c r="H34" s="74">
        <f>ROUND((IF(H32=H29*1.51515151515152,H32*0.0765, H32*0.0145)),2)</f>
        <v>0</v>
      </c>
    </row>
    <row r="35" spans="1:28" ht="13.5" x14ac:dyDescent="0.2">
      <c r="A35" s="43"/>
      <c r="B35" s="99" t="s">
        <v>25</v>
      </c>
      <c r="C35" s="99"/>
      <c r="D35" s="99"/>
      <c r="E35" s="99"/>
      <c r="F35" s="99"/>
      <c r="G35" s="75"/>
      <c r="H35" s="74">
        <f>IF(A23=TRUE,H32*0.009,0)</f>
        <v>0</v>
      </c>
    </row>
    <row r="36" spans="1:28" ht="13.5" x14ac:dyDescent="0.2">
      <c r="A36" s="43"/>
      <c r="B36" s="99" t="s">
        <v>43</v>
      </c>
      <c r="C36" s="99"/>
      <c r="D36" s="99"/>
      <c r="E36" s="99"/>
      <c r="F36" s="99"/>
      <c r="G36" s="75"/>
      <c r="H36" s="74">
        <f>ROUND(H32*0.0435,2)</f>
        <v>0</v>
      </c>
    </row>
    <row r="37" spans="1:28" x14ac:dyDescent="0.2">
      <c r="A37" s="43"/>
      <c r="B37"/>
      <c r="C37"/>
      <c r="D37"/>
      <c r="E37"/>
      <c r="F37"/>
      <c r="G37"/>
      <c r="H37" s="44"/>
    </row>
    <row r="38" spans="1:28" ht="13.5" hidden="1" x14ac:dyDescent="0.2">
      <c r="A38" s="91" t="s">
        <v>12</v>
      </c>
      <c r="B38" s="92"/>
      <c r="C38" s="92"/>
      <c r="D38" s="92"/>
      <c r="E38" s="92"/>
      <c r="F38" s="92"/>
      <c r="G38" s="73"/>
      <c r="H38" s="74">
        <f>H29</f>
        <v>0</v>
      </c>
    </row>
    <row r="39" spans="1:28" ht="13.5" hidden="1" x14ac:dyDescent="0.2">
      <c r="A39" s="91" t="s">
        <v>13</v>
      </c>
      <c r="B39" s="92"/>
      <c r="C39" s="92"/>
      <c r="D39" s="92"/>
      <c r="E39" s="92"/>
      <c r="F39" s="92"/>
      <c r="G39" s="73"/>
      <c r="H39" s="74">
        <f>H33+H34+H36+H35</f>
        <v>0</v>
      </c>
    </row>
    <row r="40" spans="1:28" ht="13.5" hidden="1" x14ac:dyDescent="0.2">
      <c r="A40" s="91" t="s">
        <v>15</v>
      </c>
      <c r="B40" s="92"/>
      <c r="C40" s="92"/>
      <c r="D40" s="92"/>
      <c r="E40" s="92"/>
      <c r="F40" s="92"/>
      <c r="G40" s="73"/>
      <c r="H40" s="74">
        <f>+H34</f>
        <v>0</v>
      </c>
    </row>
    <row r="41" spans="1:28" ht="19.899999999999999" customHeight="1" x14ac:dyDescent="0.2">
      <c r="A41" s="93" t="s">
        <v>21</v>
      </c>
      <c r="B41" s="94"/>
      <c r="C41" s="94"/>
      <c r="D41" s="94"/>
      <c r="E41" s="94"/>
      <c r="F41" s="94"/>
      <c r="G41" s="71"/>
      <c r="H41" s="72">
        <f>SUM(H38:H40)</f>
        <v>0</v>
      </c>
    </row>
    <row r="42" spans="1:28" ht="8.25" customHeight="1" x14ac:dyDescent="0.2">
      <c r="A42" s="108"/>
      <c r="B42" s="108"/>
      <c r="C42" s="108"/>
      <c r="D42" s="108"/>
      <c r="E42" s="108"/>
      <c r="F42" s="108"/>
      <c r="G42" s="108"/>
      <c r="H42" s="108"/>
    </row>
    <row r="43" spans="1:28" ht="12.75" customHeight="1" x14ac:dyDescent="0.2">
      <c r="A43" s="107" t="s">
        <v>49</v>
      </c>
      <c r="B43" s="107"/>
      <c r="C43" s="107"/>
      <c r="D43" s="107"/>
      <c r="E43" s="107"/>
      <c r="F43" s="107"/>
      <c r="G43" s="107"/>
      <c r="H43" s="107"/>
    </row>
    <row r="44" spans="1:28" ht="19.899999999999999" customHeight="1" x14ac:dyDescent="0.2">
      <c r="A44" s="121" t="s">
        <v>36</v>
      </c>
      <c r="B44" s="122"/>
      <c r="C44" s="122"/>
      <c r="D44" s="122"/>
      <c r="E44" s="122"/>
      <c r="F44" s="122"/>
      <c r="G44" s="122"/>
      <c r="H44" s="123"/>
    </row>
    <row r="45" spans="1:28" ht="14.25" customHeight="1" x14ac:dyDescent="0.2">
      <c r="A45" s="59"/>
      <c r="H45" s="60"/>
      <c r="AB45" s="1" t="b">
        <v>0</v>
      </c>
    </row>
    <row r="46" spans="1:28" ht="16.5" customHeight="1" x14ac:dyDescent="0.2">
      <c r="A46" s="59"/>
      <c r="H46" s="60"/>
    </row>
    <row r="47" spans="1:28" ht="16.5" customHeight="1" x14ac:dyDescent="0.2">
      <c r="A47" s="59"/>
      <c r="H47" s="60"/>
      <c r="AB47" s="1" t="b">
        <v>0</v>
      </c>
    </row>
    <row r="48" spans="1:28" ht="10.5" customHeight="1" x14ac:dyDescent="0.2">
      <c r="A48" s="59"/>
      <c r="H48" s="60"/>
    </row>
    <row r="49" spans="1:28" ht="12.75" customHeight="1" x14ac:dyDescent="0.2">
      <c r="A49" s="59"/>
      <c r="H49" s="60"/>
      <c r="AB49" s="1" t="b">
        <v>0</v>
      </c>
    </row>
    <row r="50" spans="1:28" ht="11.25" customHeight="1" x14ac:dyDescent="0.2">
      <c r="A50" s="59"/>
      <c r="H50" s="60"/>
    </row>
    <row r="51" spans="1:28" ht="19.5" customHeight="1" x14ac:dyDescent="0.2">
      <c r="A51" s="59"/>
      <c r="H51" s="60"/>
      <c r="AB51" s="1" t="b">
        <v>0</v>
      </c>
    </row>
    <row r="52" spans="1:28" ht="12.75" customHeight="1" x14ac:dyDescent="0.2">
      <c r="A52" s="61"/>
      <c r="B52" s="49"/>
      <c r="C52" s="49"/>
      <c r="D52" s="49"/>
      <c r="E52" s="49"/>
      <c r="F52" s="49"/>
      <c r="G52" s="49"/>
      <c r="H52" s="50"/>
    </row>
    <row r="53" spans="1:28" ht="8.25" customHeight="1" x14ac:dyDescent="0.2"/>
    <row r="54" spans="1:28" ht="12.75" customHeight="1" x14ac:dyDescent="0.2">
      <c r="A54" s="107" t="s">
        <v>50</v>
      </c>
      <c r="B54" s="107"/>
      <c r="C54" s="107"/>
      <c r="D54" s="107"/>
      <c r="E54" s="107"/>
      <c r="F54" s="107"/>
      <c r="G54" s="107"/>
      <c r="H54" s="107"/>
    </row>
    <row r="55" spans="1:28" ht="19.899999999999999" customHeight="1" x14ac:dyDescent="0.2">
      <c r="A55" s="53" t="s">
        <v>16</v>
      </c>
      <c r="B55" s="54" t="s">
        <v>17</v>
      </c>
      <c r="C55" s="55"/>
      <c r="D55" s="55"/>
      <c r="E55" s="55"/>
      <c r="F55" s="55"/>
      <c r="G55" s="55"/>
      <c r="H55" s="80">
        <f>H39</f>
        <v>0</v>
      </c>
    </row>
    <row r="56" spans="1:28" ht="19.899999999999999" customHeight="1" x14ac:dyDescent="0.2">
      <c r="A56" s="56" t="s">
        <v>18</v>
      </c>
      <c r="B56" s="57" t="s">
        <v>19</v>
      </c>
      <c r="C56" s="58"/>
      <c r="D56" s="58"/>
      <c r="E56" s="58"/>
      <c r="F56" s="58"/>
      <c r="G56" s="58"/>
      <c r="H56" s="81">
        <f>IF(OR(AB45=TRUE, AB47=TRUE),0,H29)</f>
        <v>0</v>
      </c>
    </row>
    <row r="57" spans="1:28" ht="4.5" customHeight="1" x14ac:dyDescent="0.2">
      <c r="A57" s="27"/>
      <c r="B57" s="27"/>
      <c r="C57" s="27"/>
      <c r="D57" s="27"/>
      <c r="E57" s="27"/>
      <c r="F57" s="27"/>
      <c r="G57" s="27"/>
      <c r="H57" s="28"/>
    </row>
    <row r="58" spans="1:28" hidden="1" x14ac:dyDescent="0.2"/>
    <row r="59" spans="1:28" hidden="1" x14ac:dyDescent="0.2"/>
    <row r="60" spans="1:28" hidden="1" x14ac:dyDescent="0.2"/>
    <row r="61" spans="1:28" hidden="1" x14ac:dyDescent="0.2"/>
    <row r="62" spans="1:28" hidden="1" x14ac:dyDescent="0.2"/>
    <row r="63" spans="1:28" hidden="1" x14ac:dyDescent="0.2"/>
    <row r="64" spans="1:28" hidden="1" x14ac:dyDescent="0.2"/>
    <row r="65" hidden="1" x14ac:dyDescent="0.2"/>
  </sheetData>
  <sheetProtection algorithmName="SHA-512" hashValue="3zYUofhOgbWge1f7H5uk6bJBotclTnKW/ujihW+97QxG9kpdfEVm06JM/VAvvM89AEBEjBUQEE+48aFcJZW8UQ==" saltValue="LHx4e+2gj6GlMguihKJJyQ==" spinCount="100000" sheet="1" selectLockedCells="1" selectUnlockedCells="1"/>
  <protectedRanges>
    <protectedRange sqref="C5:H18" name="Range1"/>
    <protectedRange sqref="H29" name="Range2"/>
  </protectedRanges>
  <mergeCells count="39">
    <mergeCell ref="A1:H1"/>
    <mergeCell ref="A4:H4"/>
    <mergeCell ref="A5:B5"/>
    <mergeCell ref="C5:H5"/>
    <mergeCell ref="A6:B6"/>
    <mergeCell ref="C6:H6"/>
    <mergeCell ref="A2:H2"/>
    <mergeCell ref="A14:B14"/>
    <mergeCell ref="C14:H14"/>
    <mergeCell ref="A16:B16"/>
    <mergeCell ref="C16:H16"/>
    <mergeCell ref="A7:B7"/>
    <mergeCell ref="C7:H7"/>
    <mergeCell ref="A8:H8"/>
    <mergeCell ref="A9:B9"/>
    <mergeCell ref="C9:H11"/>
    <mergeCell ref="A13:B13"/>
    <mergeCell ref="C13:H13"/>
    <mergeCell ref="A15:B15"/>
    <mergeCell ref="C15:H15"/>
    <mergeCell ref="B35:F35"/>
    <mergeCell ref="B36:F36"/>
    <mergeCell ref="A38:F38"/>
    <mergeCell ref="A39:F39"/>
    <mergeCell ref="A40:F40"/>
    <mergeCell ref="A22:H22"/>
    <mergeCell ref="A19:H19"/>
    <mergeCell ref="B34:F34"/>
    <mergeCell ref="A25:H25"/>
    <mergeCell ref="A27:H27"/>
    <mergeCell ref="A29:F29"/>
    <mergeCell ref="A30:F30"/>
    <mergeCell ref="B32:F32"/>
    <mergeCell ref="B33:F33"/>
    <mergeCell ref="A41:F41"/>
    <mergeCell ref="A42:H42"/>
    <mergeCell ref="A43:H43"/>
    <mergeCell ref="A44:H44"/>
    <mergeCell ref="A54:H54"/>
  </mergeCells>
  <conditionalFormatting sqref="C5:C7">
    <cfRule type="containsBlanks" dxfId="9" priority="3">
      <formula>LEN(TRIM(C5))=0</formula>
    </cfRule>
  </conditionalFormatting>
  <conditionalFormatting sqref="C9">
    <cfRule type="containsBlanks" dxfId="8" priority="2">
      <formula>LEN(TRIM(C9))=0</formula>
    </cfRule>
  </conditionalFormatting>
  <conditionalFormatting sqref="C13:C15">
    <cfRule type="containsBlanks" dxfId="7" priority="1">
      <formula>LEN(TRIM(C13))=0</formula>
    </cfRule>
  </conditionalFormatting>
  <conditionalFormatting sqref="H29">
    <cfRule type="containsBlanks" dxfId="6" priority="4">
      <formula>LEN(TRIM(H29))=0</formula>
    </cfRule>
  </conditionalFormatting>
  <conditionalFormatting sqref="L29:O29">
    <cfRule type="containsBlanks" dxfId="5" priority="5">
      <formula>LEN(TRIM(L29))=0</formula>
    </cfRule>
  </conditionalFormatting>
  <dataValidations count="1">
    <dataValidation type="textLength" allowBlank="1" showInputMessage="1" showErrorMessage="1" sqref="L29:O29" xr:uid="{A3626A7F-AB9C-4C60-A2EE-4C50A418151F}">
      <formula1>6</formula1>
      <formula2>6</formula2>
    </dataValidation>
  </dataValidations>
  <printOptions horizontalCentered="1"/>
  <pageMargins left="0.5" right="0.5" top="0.5" bottom="0.5" header="0.5" footer="0.3"/>
  <pageSetup scale="85" orientation="portrait" r:id="rId1"/>
  <headerFooter alignWithMargins="0">
    <oddFooter>&amp;LUNC Charlotte - Version 1.17.2025&amp;CINSTRUCTIONS&amp;RGROSS-UP CALCULATION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ltText="  Will the employee's compensation exceed $200,000 for the tax year? ">
                <anchor moveWithCells="1">
                  <from>
                    <xdr:col>0</xdr:col>
                    <xdr:colOff>57150</xdr:colOff>
                    <xdr:row>22</xdr:row>
                    <xdr:rowOff>114300</xdr:rowOff>
                  </from>
                  <to>
                    <xdr:col>3</xdr:col>
                    <xdr:colOff>1009650</xdr:colOff>
                    <xdr:row>24</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57150</xdr:colOff>
                    <xdr:row>19</xdr:row>
                    <xdr:rowOff>19050</xdr:rowOff>
                  </from>
                  <to>
                    <xdr:col>8</xdr:col>
                    <xdr:colOff>38100</xdr:colOff>
                    <xdr:row>20</xdr:row>
                    <xdr:rowOff>228600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95250</xdr:colOff>
                    <xdr:row>46</xdr:row>
                    <xdr:rowOff>0</xdr:rowOff>
                  </from>
                  <to>
                    <xdr:col>8</xdr:col>
                    <xdr:colOff>38100</xdr:colOff>
                    <xdr:row>48</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0</xdr:col>
                    <xdr:colOff>95250</xdr:colOff>
                    <xdr:row>48</xdr:row>
                    <xdr:rowOff>0</xdr:rowOff>
                  </from>
                  <to>
                    <xdr:col>8</xdr:col>
                    <xdr:colOff>57150</xdr:colOff>
                    <xdr:row>50</xdr:row>
                    <xdr:rowOff>57150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0</xdr:col>
                    <xdr:colOff>114300</xdr:colOff>
                    <xdr:row>49</xdr:row>
                    <xdr:rowOff>209550</xdr:rowOff>
                  </from>
                  <to>
                    <xdr:col>8</xdr:col>
                    <xdr:colOff>38100</xdr:colOff>
                    <xdr:row>51</xdr:row>
                    <xdr:rowOff>114300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0</xdr:col>
                    <xdr:colOff>95250</xdr:colOff>
                    <xdr:row>44</xdr:row>
                    <xdr:rowOff>95250</xdr:rowOff>
                  </from>
                  <to>
                    <xdr:col>7</xdr:col>
                    <xdr:colOff>1085850</xdr:colOff>
                    <xdr:row>46</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A73A9-5ADE-DA4B-9839-5928A57DE5B9}">
  <sheetPr codeName="Sheet4">
    <pageSetUpPr fitToPage="1"/>
  </sheetPr>
  <dimension ref="A1:Z56"/>
  <sheetViews>
    <sheetView showGridLines="0" topLeftCell="A3" zoomScaleNormal="100" workbookViewId="0">
      <selection activeCell="A2" sqref="A2:F2"/>
    </sheetView>
  </sheetViews>
  <sheetFormatPr defaultColWidth="0" defaultRowHeight="13.15" customHeight="1" zeroHeight="1" x14ac:dyDescent="0.2"/>
  <cols>
    <col min="1" max="5" width="18.7109375" style="1" customWidth="1"/>
    <col min="6" max="6" width="21.42578125" style="1" customWidth="1"/>
    <col min="7" max="7" width="1" style="1" customWidth="1"/>
    <col min="8" max="8" width="0" style="1" hidden="1" customWidth="1"/>
    <col min="9" max="16384" width="9.140625" style="1" hidden="1"/>
  </cols>
  <sheetData>
    <row r="1" spans="1:8" ht="20.25" customHeight="1" x14ac:dyDescent="0.2">
      <c r="A1" s="100" t="s">
        <v>47</v>
      </c>
      <c r="B1" s="100"/>
      <c r="C1" s="100"/>
      <c r="D1" s="100"/>
      <c r="E1" s="100"/>
      <c r="F1" s="100"/>
    </row>
    <row r="2" spans="1:8" ht="20.25" x14ac:dyDescent="0.3">
      <c r="A2" s="141" t="s">
        <v>51</v>
      </c>
      <c r="B2" s="142"/>
      <c r="C2" s="142"/>
      <c r="D2" s="142"/>
      <c r="E2" s="142"/>
      <c r="F2" s="143"/>
    </row>
    <row r="3" spans="1:8" ht="83.45" customHeight="1" thickBot="1" x14ac:dyDescent="0.25">
      <c r="A3" s="101" t="s">
        <v>52</v>
      </c>
      <c r="B3" s="101"/>
      <c r="C3" s="101"/>
      <c r="D3" s="101"/>
      <c r="E3" s="101"/>
      <c r="F3" s="101"/>
    </row>
    <row r="4" spans="1:8" ht="19.899999999999999" customHeight="1" thickBot="1" x14ac:dyDescent="0.25">
      <c r="A4" s="144" t="s">
        <v>9</v>
      </c>
      <c r="B4" s="145"/>
      <c r="C4" s="145"/>
      <c r="D4" s="145"/>
      <c r="E4" s="145"/>
      <c r="F4" s="146"/>
    </row>
    <row r="5" spans="1:8" ht="19.899999999999999" customHeight="1" x14ac:dyDescent="0.2">
      <c r="A5" s="8" t="s">
        <v>1</v>
      </c>
      <c r="B5" s="9"/>
      <c r="C5" s="147" t="s">
        <v>26</v>
      </c>
      <c r="D5" s="147"/>
      <c r="E5" s="147"/>
      <c r="F5" s="148"/>
    </row>
    <row r="6" spans="1:8" ht="19.899999999999999" customHeight="1" x14ac:dyDescent="0.2">
      <c r="A6" s="8" t="s">
        <v>0</v>
      </c>
      <c r="B6" s="9"/>
      <c r="C6" s="139" t="s">
        <v>54</v>
      </c>
      <c r="D6" s="139"/>
      <c r="E6" s="139"/>
      <c r="F6" s="140"/>
    </row>
    <row r="7" spans="1:8" ht="19.899999999999999" customHeight="1" x14ac:dyDescent="0.2">
      <c r="A7" s="8" t="s">
        <v>4</v>
      </c>
      <c r="B7" s="9"/>
      <c r="C7" s="139" t="s">
        <v>27</v>
      </c>
      <c r="D7" s="139"/>
      <c r="E7" s="139"/>
      <c r="F7" s="140"/>
    </row>
    <row r="8" spans="1:8" ht="19.899999999999999" customHeight="1" x14ac:dyDescent="0.2">
      <c r="A8" s="8" t="s">
        <v>8</v>
      </c>
      <c r="B8" s="9"/>
      <c r="C8" s="139" t="s">
        <v>28</v>
      </c>
      <c r="D8" s="139"/>
      <c r="E8" s="139"/>
      <c r="F8" s="140"/>
    </row>
    <row r="9" spans="1:8" ht="19.899999999999999" customHeight="1" x14ac:dyDescent="0.2">
      <c r="A9" s="10"/>
      <c r="B9" s="9"/>
      <c r="C9" s="139" t="s">
        <v>29</v>
      </c>
      <c r="D9" s="139"/>
      <c r="E9" s="139"/>
      <c r="F9" s="140"/>
    </row>
    <row r="10" spans="1:8" ht="19.899999999999999" customHeight="1" x14ac:dyDescent="0.2">
      <c r="A10" s="10"/>
      <c r="B10" s="9"/>
      <c r="C10" s="139"/>
      <c r="D10" s="139"/>
      <c r="E10" s="139"/>
      <c r="F10" s="140"/>
    </row>
    <row r="11" spans="1:8" ht="19.899999999999999" customHeight="1" x14ac:dyDescent="0.2">
      <c r="A11" s="8" t="s">
        <v>5</v>
      </c>
      <c r="B11" s="9"/>
      <c r="C11" s="139" t="s">
        <v>30</v>
      </c>
      <c r="D11" s="139"/>
      <c r="E11" s="139"/>
      <c r="F11" s="140"/>
    </row>
    <row r="12" spans="1:8" ht="19.899999999999999" customHeight="1" x14ac:dyDescent="0.2">
      <c r="A12" s="8" t="s">
        <v>6</v>
      </c>
      <c r="B12" s="9"/>
      <c r="C12" s="139" t="s">
        <v>53</v>
      </c>
      <c r="D12" s="139"/>
      <c r="E12" s="139"/>
      <c r="F12" s="140"/>
    </row>
    <row r="13" spans="1:8" ht="19.899999999999999" customHeight="1" x14ac:dyDescent="0.2">
      <c r="A13" s="8" t="s">
        <v>7</v>
      </c>
      <c r="B13" s="9"/>
      <c r="C13" s="139" t="s">
        <v>31</v>
      </c>
      <c r="D13" s="139"/>
      <c r="E13" s="139"/>
      <c r="F13" s="140"/>
    </row>
    <row r="14" spans="1:8" ht="19.899999999999999" customHeight="1" thickBot="1" x14ac:dyDescent="0.25">
      <c r="A14" s="8"/>
      <c r="B14" s="9"/>
      <c r="C14" s="2"/>
      <c r="D14" s="2"/>
      <c r="E14" s="2"/>
      <c r="F14" s="3"/>
    </row>
    <row r="15" spans="1:8" ht="19.899999999999999" customHeight="1" thickBot="1" x14ac:dyDescent="0.25">
      <c r="A15" s="144" t="s">
        <v>23</v>
      </c>
      <c r="B15" s="145"/>
      <c r="C15" s="145"/>
      <c r="D15" s="145"/>
      <c r="E15" s="145"/>
      <c r="F15" s="146"/>
    </row>
    <row r="16" spans="1:8" ht="19.899999999999999" customHeight="1" x14ac:dyDescent="0.2">
      <c r="A16" s="11"/>
      <c r="B16" s="9"/>
      <c r="C16" s="9"/>
      <c r="D16" s="9"/>
      <c r="E16" s="9"/>
      <c r="F16" s="12"/>
      <c r="H16" s="7" t="b">
        <v>0</v>
      </c>
    </row>
    <row r="17" spans="1:8" ht="19.899999999999999" customHeight="1" x14ac:dyDescent="0.2">
      <c r="A17" s="10"/>
      <c r="B17" s="9"/>
      <c r="C17" s="9"/>
      <c r="D17" s="9"/>
      <c r="E17" s="9"/>
      <c r="F17" s="12"/>
    </row>
    <row r="18" spans="1:8" ht="33" customHeight="1" thickBot="1" x14ac:dyDescent="0.25">
      <c r="A18" s="154" t="s">
        <v>42</v>
      </c>
      <c r="B18" s="155"/>
      <c r="C18" s="155"/>
      <c r="D18" s="155"/>
      <c r="E18" s="155"/>
      <c r="F18" s="156"/>
    </row>
    <row r="19" spans="1:8" ht="30" customHeight="1" x14ac:dyDescent="0.2">
      <c r="A19" s="11" t="b">
        <v>1</v>
      </c>
      <c r="B19" s="9"/>
      <c r="C19" s="9"/>
      <c r="D19" s="9"/>
      <c r="E19" s="9"/>
      <c r="F19" s="12"/>
      <c r="H19" s="1" t="b">
        <v>0</v>
      </c>
    </row>
    <row r="20" spans="1:8" ht="13.9" customHeight="1" x14ac:dyDescent="0.2">
      <c r="A20" s="10"/>
      <c r="B20" s="9"/>
      <c r="C20" s="9"/>
      <c r="D20" s="9"/>
      <c r="E20" s="9"/>
      <c r="F20" s="12"/>
    </row>
    <row r="21" spans="1:8" ht="13.5" thickBot="1" x14ac:dyDescent="0.25">
      <c r="A21" s="154" t="s">
        <v>24</v>
      </c>
      <c r="B21" s="155"/>
      <c r="C21" s="155"/>
      <c r="D21" s="155"/>
      <c r="E21" s="155"/>
      <c r="F21" s="156"/>
    </row>
    <row r="22" spans="1:8" ht="13.5" thickBot="1" x14ac:dyDescent="0.25">
      <c r="A22" s="149" t="s">
        <v>10</v>
      </c>
      <c r="B22" s="150"/>
      <c r="C22" s="150"/>
      <c r="D22" s="150"/>
      <c r="E22" s="150"/>
      <c r="F22" s="151"/>
    </row>
    <row r="23" spans="1:8" ht="12.75" x14ac:dyDescent="0.2">
      <c r="A23" s="13"/>
      <c r="B23" s="14"/>
      <c r="C23" s="14"/>
      <c r="D23" s="14"/>
      <c r="E23" s="14"/>
      <c r="F23" s="15"/>
    </row>
    <row r="24" spans="1:8" ht="12.75" x14ac:dyDescent="0.2">
      <c r="A24" s="8" t="s">
        <v>11</v>
      </c>
      <c r="B24" s="17"/>
      <c r="C24" s="9"/>
      <c r="D24" s="152" t="s">
        <v>39</v>
      </c>
      <c r="E24" s="153"/>
      <c r="F24" s="4">
        <v>0</v>
      </c>
    </row>
    <row r="25" spans="1:8" ht="12.75" x14ac:dyDescent="0.2">
      <c r="A25" s="16" t="s">
        <v>14</v>
      </c>
      <c r="B25" s="17"/>
      <c r="C25" s="9"/>
      <c r="D25" s="9"/>
      <c r="E25" s="9"/>
      <c r="F25" s="15"/>
    </row>
    <row r="26" spans="1:8" ht="12.75" x14ac:dyDescent="0.2">
      <c r="A26" s="18"/>
      <c r="B26" s="19"/>
      <c r="C26"/>
      <c r="D26"/>
      <c r="E26"/>
      <c r="F26" s="20"/>
    </row>
    <row r="27" spans="1:8" ht="12.75" x14ac:dyDescent="0.2">
      <c r="A27" s="21"/>
      <c r="B27" t="s">
        <v>20</v>
      </c>
      <c r="C27"/>
      <c r="D27"/>
      <c r="E27"/>
      <c r="F27" s="5">
        <f>IF(AND(H16=TRUE,A19=TRUE),F24*1.40252454417952,IF(H16=TRUE,F24*1.38504155124654,F24*1.51515151515152))</f>
        <v>0</v>
      </c>
    </row>
    <row r="28" spans="1:8" ht="12.75" x14ac:dyDescent="0.2">
      <c r="A28" s="21"/>
      <c r="B28" s="19" t="s">
        <v>22</v>
      </c>
      <c r="C28"/>
      <c r="D28"/>
      <c r="E28"/>
      <c r="F28" s="5">
        <f>ROUND(F27*0.22,2)</f>
        <v>0</v>
      </c>
    </row>
    <row r="29" spans="1:8" ht="12.75" x14ac:dyDescent="0.2">
      <c r="A29" s="21"/>
      <c r="B29" s="19" t="str">
        <f>IF(H16=TRUE,"Employee's portion of FICA Taxes (1.45%)", "Employee's portion of FICA Taxes (7.65%)")</f>
        <v>Employee's portion of FICA Taxes (7.65%)</v>
      </c>
      <c r="C29" s="22"/>
      <c r="D29"/>
      <c r="E29"/>
      <c r="F29" s="5">
        <f>ROUND((IF(F27=F24*1.51515151515152,F27*0.0765, F27*0.0145)),2)</f>
        <v>0</v>
      </c>
    </row>
    <row r="30" spans="1:8" ht="12.75" x14ac:dyDescent="0.2">
      <c r="A30" s="21"/>
      <c r="B30" s="19" t="s">
        <v>25</v>
      </c>
      <c r="C30" s="22"/>
      <c r="D30"/>
      <c r="E30"/>
      <c r="F30" s="5">
        <f>IF(A19=TRUE,F27*0.009,0)</f>
        <v>0</v>
      </c>
    </row>
    <row r="31" spans="1:8" ht="12.75" x14ac:dyDescent="0.2">
      <c r="A31" s="21"/>
      <c r="B31" s="19" t="s">
        <v>43</v>
      </c>
      <c r="C31"/>
      <c r="D31" s="19"/>
      <c r="E31"/>
      <c r="F31" s="5">
        <f>ROUND(F27*0.0435,2)</f>
        <v>0</v>
      </c>
    </row>
    <row r="32" spans="1:8" ht="12.75" x14ac:dyDescent="0.2">
      <c r="A32" s="21"/>
      <c r="B32"/>
      <c r="C32"/>
      <c r="D32"/>
      <c r="E32"/>
      <c r="F32" s="23"/>
    </row>
    <row r="33" spans="1:26" ht="12.75" x14ac:dyDescent="0.2">
      <c r="A33" s="18" t="s">
        <v>12</v>
      </c>
      <c r="B33"/>
      <c r="C33"/>
      <c r="D33"/>
      <c r="E33"/>
      <c r="F33" s="5">
        <f>F24</f>
        <v>0</v>
      </c>
    </row>
    <row r="34" spans="1:26" ht="12.75" x14ac:dyDescent="0.2">
      <c r="A34" s="18" t="s">
        <v>13</v>
      </c>
      <c r="B34"/>
      <c r="C34"/>
      <c r="D34"/>
      <c r="E34"/>
      <c r="F34" s="5">
        <f>F28+F29+F31+F30</f>
        <v>0</v>
      </c>
    </row>
    <row r="35" spans="1:26" ht="12.75" x14ac:dyDescent="0.2">
      <c r="A35" s="18" t="s">
        <v>15</v>
      </c>
      <c r="B35"/>
      <c r="C35"/>
      <c r="D35"/>
      <c r="E35"/>
      <c r="F35" s="5">
        <f>+F29</f>
        <v>0</v>
      </c>
    </row>
    <row r="36" spans="1:26" ht="19.899999999999999" customHeight="1" thickBot="1" x14ac:dyDescent="0.25">
      <c r="A36" s="18" t="s">
        <v>21</v>
      </c>
      <c r="B36"/>
      <c r="C36"/>
      <c r="D36"/>
      <c r="E36"/>
      <c r="F36" s="5">
        <f>SUM(F33:F35)</f>
        <v>0</v>
      </c>
    </row>
    <row r="37" spans="1:26" ht="21" customHeight="1" thickBot="1" x14ac:dyDescent="0.25">
      <c r="A37" s="144" t="s">
        <v>35</v>
      </c>
      <c r="B37" s="145"/>
      <c r="C37" s="145"/>
      <c r="D37" s="145"/>
      <c r="E37" s="145"/>
      <c r="F37" s="146"/>
    </row>
    <row r="38" spans="1:26" ht="19.899999999999999" customHeight="1" x14ac:dyDescent="0.2">
      <c r="A38" s="32" t="s">
        <v>36</v>
      </c>
      <c r="B38" s="33"/>
      <c r="C38" s="33"/>
      <c r="D38" s="33"/>
      <c r="E38" s="33"/>
      <c r="F38" s="34"/>
    </row>
    <row r="39" spans="1:26" ht="19.899999999999999" customHeight="1" x14ac:dyDescent="0.2">
      <c r="A39" s="35"/>
      <c r="F39" s="36"/>
      <c r="Z39" s="1" t="b">
        <v>0</v>
      </c>
    </row>
    <row r="40" spans="1:26" ht="19.899999999999999" customHeight="1" x14ac:dyDescent="0.2">
      <c r="A40" s="35"/>
      <c r="F40" s="36"/>
    </row>
    <row r="41" spans="1:26" ht="19.899999999999999" customHeight="1" x14ac:dyDescent="0.2">
      <c r="A41" s="35"/>
      <c r="F41" s="36"/>
      <c r="Z41" s="1" t="b">
        <v>0</v>
      </c>
    </row>
    <row r="42" spans="1:26" ht="19.899999999999999" customHeight="1" x14ac:dyDescent="0.2">
      <c r="A42" s="35"/>
      <c r="F42" s="36"/>
    </row>
    <row r="43" spans="1:26" ht="19.899999999999999" customHeight="1" x14ac:dyDescent="0.2">
      <c r="A43" s="35"/>
      <c r="F43" s="36"/>
      <c r="Z43" s="1" t="b">
        <v>0</v>
      </c>
    </row>
    <row r="44" spans="1:26" ht="19.899999999999999" customHeight="1" x14ac:dyDescent="0.2">
      <c r="A44" s="35"/>
      <c r="F44" s="36"/>
    </row>
    <row r="45" spans="1:26" ht="19.899999999999999" customHeight="1" x14ac:dyDescent="0.2">
      <c r="A45" s="35"/>
      <c r="F45" s="36"/>
      <c r="Z45" s="1" t="b">
        <v>0</v>
      </c>
    </row>
    <row r="46" spans="1:26" ht="19.899999999999999" customHeight="1" thickBot="1" x14ac:dyDescent="0.25">
      <c r="A46" s="37"/>
      <c r="B46" s="38"/>
      <c r="C46" s="38"/>
      <c r="D46" s="38"/>
      <c r="E46" s="38"/>
      <c r="F46" s="39"/>
    </row>
    <row r="47" spans="1:26" ht="19.899999999999999" customHeight="1" thickBot="1" x14ac:dyDescent="0.25">
      <c r="A47" s="149" t="s">
        <v>37</v>
      </c>
      <c r="B47" s="150"/>
      <c r="C47" s="150"/>
      <c r="D47" s="150"/>
      <c r="E47" s="150"/>
      <c r="F47" s="151"/>
    </row>
    <row r="48" spans="1:26" ht="19.899999999999999" customHeight="1" x14ac:dyDescent="0.2">
      <c r="A48" s="29" t="s">
        <v>16</v>
      </c>
      <c r="B48" s="30" t="s">
        <v>17</v>
      </c>
      <c r="C48" s="27"/>
      <c r="D48" s="27"/>
      <c r="E48" s="27"/>
      <c r="F48" s="31">
        <f>F34</f>
        <v>0</v>
      </c>
    </row>
    <row r="49" spans="1:6" ht="19.899999999999999" customHeight="1" thickBot="1" x14ac:dyDescent="0.25">
      <c r="A49" s="24" t="s">
        <v>18</v>
      </c>
      <c r="B49" s="25" t="s">
        <v>19</v>
      </c>
      <c r="C49" s="26"/>
      <c r="D49" s="26"/>
      <c r="E49" s="26"/>
      <c r="F49" s="6">
        <f>IF(OR(Z39=TRUE, Z41=TRUE),0,F24)</f>
        <v>0</v>
      </c>
    </row>
    <row r="50" spans="1:6" ht="4.5" customHeight="1" x14ac:dyDescent="0.2">
      <c r="A50" s="27"/>
      <c r="B50" s="27"/>
      <c r="C50" s="27"/>
      <c r="D50" s="27"/>
      <c r="E50" s="27"/>
      <c r="F50" s="28"/>
    </row>
    <row r="51" spans="1:6" ht="12.75" x14ac:dyDescent="0.2"/>
    <row r="52" spans="1:6" ht="12.75" x14ac:dyDescent="0.2"/>
    <row r="53" spans="1:6" ht="12.75" x14ac:dyDescent="0.2"/>
    <row r="54" spans="1:6" ht="12.75" x14ac:dyDescent="0.2"/>
    <row r="55" spans="1:6" ht="12.75" x14ac:dyDescent="0.2"/>
    <row r="56" spans="1:6" ht="12.75" x14ac:dyDescent="0.2"/>
  </sheetData>
  <sheetProtection selectLockedCells="1"/>
  <protectedRanges>
    <protectedRange sqref="C14:F14" name="Range1"/>
    <protectedRange sqref="C5:F13" name="Range1_1"/>
    <protectedRange sqref="F24" name="Range2_1"/>
  </protectedRanges>
  <mergeCells count="20">
    <mergeCell ref="A47:F47"/>
    <mergeCell ref="D24:E24"/>
    <mergeCell ref="C13:F13"/>
    <mergeCell ref="A15:F15"/>
    <mergeCell ref="A18:F18"/>
    <mergeCell ref="A21:F21"/>
    <mergeCell ref="A22:F22"/>
    <mergeCell ref="A37:F37"/>
    <mergeCell ref="C12:F12"/>
    <mergeCell ref="A1:F1"/>
    <mergeCell ref="A2:F2"/>
    <mergeCell ref="A3:F3"/>
    <mergeCell ref="A4:F4"/>
    <mergeCell ref="C5:F5"/>
    <mergeCell ref="C6:F6"/>
    <mergeCell ref="C7:F7"/>
    <mergeCell ref="C8:F8"/>
    <mergeCell ref="C9:F9"/>
    <mergeCell ref="C10:F10"/>
    <mergeCell ref="C11:F11"/>
  </mergeCells>
  <pageMargins left="0.75" right="0.75" top="1" bottom="1" header="0.5" footer="0.5"/>
  <pageSetup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0</xdr:col>
                    <xdr:colOff>57150</xdr:colOff>
                    <xdr:row>15</xdr:row>
                    <xdr:rowOff>19050</xdr:rowOff>
                  </from>
                  <to>
                    <xdr:col>5</xdr:col>
                    <xdr:colOff>1247775</xdr:colOff>
                    <xdr:row>16</xdr:row>
                    <xdr:rowOff>152400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0</xdr:col>
                    <xdr:colOff>95250</xdr:colOff>
                    <xdr:row>40</xdr:row>
                    <xdr:rowOff>0</xdr:rowOff>
                  </from>
                  <to>
                    <xdr:col>5</xdr:col>
                    <xdr:colOff>1247775</xdr:colOff>
                    <xdr:row>41</xdr:row>
                    <xdr:rowOff>133350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0</xdr:col>
                    <xdr:colOff>95250</xdr:colOff>
                    <xdr:row>41</xdr:row>
                    <xdr:rowOff>247650</xdr:rowOff>
                  </from>
                  <to>
                    <xdr:col>5</xdr:col>
                    <xdr:colOff>1266825</xdr:colOff>
                    <xdr:row>43</xdr:row>
                    <xdr:rowOff>114300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0</xdr:col>
                    <xdr:colOff>114300</xdr:colOff>
                    <xdr:row>43</xdr:row>
                    <xdr:rowOff>209550</xdr:rowOff>
                  </from>
                  <to>
                    <xdr:col>5</xdr:col>
                    <xdr:colOff>1247775</xdr:colOff>
                    <xdr:row>45</xdr:row>
                    <xdr:rowOff>76200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0</xdr:col>
                    <xdr:colOff>95250</xdr:colOff>
                    <xdr:row>38</xdr:row>
                    <xdr:rowOff>95250</xdr:rowOff>
                  </from>
                  <to>
                    <xdr:col>5</xdr:col>
                    <xdr:colOff>1104900</xdr:colOff>
                    <xdr:row>39</xdr:row>
                    <xdr:rowOff>209550</xdr:rowOff>
                  </to>
                </anchor>
              </controlPr>
            </control>
          </mc:Choice>
        </mc:AlternateContent>
        <mc:AlternateContent xmlns:mc="http://schemas.openxmlformats.org/markup-compatibility/2006">
          <mc:Choice Requires="x14">
            <control shapeId="5127" r:id="rId9" name="Check Box 7">
              <controlPr defaultSize="0" autoFill="0" autoLine="0" autoPict="0" altText="  Will the employee's compensation exceed $200,000 for the tax year? ">
                <anchor moveWithCells="1">
                  <from>
                    <xdr:col>0</xdr:col>
                    <xdr:colOff>47625</xdr:colOff>
                    <xdr:row>18</xdr:row>
                    <xdr:rowOff>19050</xdr:rowOff>
                  </from>
                  <to>
                    <xdr:col>3</xdr:col>
                    <xdr:colOff>1066800</xdr:colOff>
                    <xdr:row>19</xdr:row>
                    <xdr:rowOff>133350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4298D-9FAF-4001-ABD3-8A9512BF3C35}">
  <sheetPr>
    <pageSetUpPr fitToPage="1"/>
  </sheetPr>
  <dimension ref="A1:AB65"/>
  <sheetViews>
    <sheetView showGridLines="0" zoomScaleNormal="100" workbookViewId="0">
      <selection sqref="A1:H1"/>
    </sheetView>
  </sheetViews>
  <sheetFormatPr defaultColWidth="0" defaultRowHeight="12.75" customHeight="1" zeroHeight="1" x14ac:dyDescent="0.2"/>
  <cols>
    <col min="1" max="4" width="18.7109375" style="1" customWidth="1"/>
    <col min="5" max="5" width="9.7109375" style="1" customWidth="1"/>
    <col min="6" max="6" width="5.28515625" style="1" customWidth="1"/>
    <col min="7" max="7" width="4" style="1" customWidth="1"/>
    <col min="8" max="8" width="17.85546875" style="1" customWidth="1"/>
    <col min="9" max="9" width="2.140625" style="1" customWidth="1"/>
    <col min="10" max="10" width="1.85546875" style="1" hidden="1" customWidth="1"/>
    <col min="11" max="16384" width="9.140625" style="1" hidden="1"/>
  </cols>
  <sheetData>
    <row r="1" spans="1:8" s="62" customFormat="1" ht="20.25" customHeight="1" x14ac:dyDescent="0.2">
      <c r="A1" s="100" t="s">
        <v>70</v>
      </c>
      <c r="B1" s="100"/>
      <c r="C1" s="100"/>
      <c r="D1" s="100"/>
      <c r="E1" s="100"/>
      <c r="F1" s="100"/>
      <c r="G1" s="100"/>
      <c r="H1" s="100"/>
    </row>
    <row r="2" spans="1:8" ht="82.5" customHeight="1" x14ac:dyDescent="0.2">
      <c r="A2" s="101" t="s">
        <v>69</v>
      </c>
      <c r="B2" s="101"/>
      <c r="C2" s="101"/>
      <c r="D2" s="101"/>
      <c r="E2" s="101"/>
      <c r="F2" s="101"/>
      <c r="G2" s="101"/>
      <c r="H2" s="101"/>
    </row>
    <row r="3" spans="1:8" ht="3.75" customHeight="1" x14ac:dyDescent="0.2">
      <c r="A3" s="40"/>
      <c r="B3" s="40"/>
      <c r="C3" s="40"/>
      <c r="D3" s="40"/>
      <c r="E3" s="40"/>
      <c r="F3" s="40"/>
      <c r="G3" s="40"/>
      <c r="H3" s="40"/>
    </row>
    <row r="4" spans="1:8" ht="15.75" customHeight="1" x14ac:dyDescent="0.2">
      <c r="A4" s="106" t="s">
        <v>44</v>
      </c>
      <c r="B4" s="106"/>
      <c r="C4" s="106"/>
      <c r="D4" s="106"/>
      <c r="E4" s="106"/>
      <c r="F4" s="106"/>
      <c r="G4" s="106"/>
      <c r="H4" s="106"/>
    </row>
    <row r="5" spans="1:8" ht="19.899999999999999" customHeight="1" x14ac:dyDescent="0.25">
      <c r="A5" s="104" t="s">
        <v>1</v>
      </c>
      <c r="B5" s="105"/>
      <c r="C5" s="102" t="s">
        <v>32</v>
      </c>
      <c r="D5" s="102"/>
      <c r="E5" s="102"/>
      <c r="F5" s="102"/>
      <c r="G5" s="102"/>
      <c r="H5" s="103"/>
    </row>
    <row r="6" spans="1:8" ht="19.899999999999999" customHeight="1" x14ac:dyDescent="0.25">
      <c r="A6" s="86" t="s">
        <v>0</v>
      </c>
      <c r="B6" s="87"/>
      <c r="C6" s="102">
        <v>801000000</v>
      </c>
      <c r="D6" s="102"/>
      <c r="E6" s="102"/>
      <c r="F6" s="102"/>
      <c r="G6" s="102"/>
      <c r="H6" s="103"/>
    </row>
    <row r="7" spans="1:8" ht="19.899999999999999" customHeight="1" x14ac:dyDescent="0.25">
      <c r="A7" s="86" t="s">
        <v>4</v>
      </c>
      <c r="B7" s="87"/>
      <c r="C7" s="102" t="s">
        <v>62</v>
      </c>
      <c r="D7" s="102"/>
      <c r="E7" s="102"/>
      <c r="F7" s="102"/>
      <c r="G7" s="102"/>
      <c r="H7" s="103"/>
    </row>
    <row r="8" spans="1:8" ht="9.75" customHeight="1" x14ac:dyDescent="0.2">
      <c r="A8" s="118"/>
      <c r="B8" s="119"/>
      <c r="C8" s="119"/>
      <c r="D8" s="119"/>
      <c r="E8" s="119"/>
      <c r="F8" s="119"/>
      <c r="G8" s="119"/>
      <c r="H8" s="120"/>
    </row>
    <row r="9" spans="1:8" ht="19.899999999999999" customHeight="1" x14ac:dyDescent="0.2">
      <c r="A9" s="86" t="s">
        <v>8</v>
      </c>
      <c r="B9" s="90"/>
      <c r="C9" s="130" t="s">
        <v>63</v>
      </c>
      <c r="D9" s="131"/>
      <c r="E9" s="131"/>
      <c r="F9" s="131"/>
      <c r="G9" s="131"/>
      <c r="H9" s="132"/>
    </row>
    <row r="10" spans="1:8" ht="19.899999999999999" customHeight="1" x14ac:dyDescent="0.2">
      <c r="A10" s="43"/>
      <c r="B10"/>
      <c r="C10" s="133"/>
      <c r="D10" s="134"/>
      <c r="E10" s="134"/>
      <c r="F10" s="134"/>
      <c r="G10" s="134"/>
      <c r="H10" s="135"/>
    </row>
    <row r="11" spans="1:8" ht="19.899999999999999" customHeight="1" x14ac:dyDescent="0.2">
      <c r="A11" s="43"/>
      <c r="B11"/>
      <c r="C11" s="136"/>
      <c r="D11" s="137"/>
      <c r="E11" s="137"/>
      <c r="F11" s="137"/>
      <c r="G11" s="137"/>
      <c r="H11" s="138"/>
    </row>
    <row r="12" spans="1:8" ht="6.75" customHeight="1" x14ac:dyDescent="0.2">
      <c r="A12" s="43"/>
      <c r="B12"/>
      <c r="C12" s="77"/>
      <c r="D12" s="77"/>
      <c r="E12" s="77"/>
      <c r="F12" s="77"/>
      <c r="G12" s="77"/>
      <c r="H12" s="78"/>
    </row>
    <row r="13" spans="1:8" ht="19.899999999999999" customHeight="1" x14ac:dyDescent="0.25">
      <c r="A13" s="86" t="s">
        <v>5</v>
      </c>
      <c r="B13" s="87"/>
      <c r="C13" s="102" t="s">
        <v>40</v>
      </c>
      <c r="D13" s="102"/>
      <c r="E13" s="102"/>
      <c r="F13" s="102"/>
      <c r="G13" s="102"/>
      <c r="H13" s="103"/>
    </row>
    <row r="14" spans="1:8" ht="19.899999999999999" customHeight="1" x14ac:dyDescent="0.25">
      <c r="A14" s="86" t="s">
        <v>6</v>
      </c>
      <c r="B14" s="87"/>
      <c r="C14" s="102">
        <v>919570</v>
      </c>
      <c r="D14" s="102"/>
      <c r="E14" s="102"/>
      <c r="F14" s="102"/>
      <c r="G14" s="102"/>
      <c r="H14" s="103"/>
    </row>
    <row r="15" spans="1:8" ht="19.899999999999999" customHeight="1" x14ac:dyDescent="0.2">
      <c r="A15" s="68" t="s">
        <v>58</v>
      </c>
      <c r="B15" s="79"/>
      <c r="C15" s="88" t="s">
        <v>64</v>
      </c>
      <c r="D15" s="88"/>
      <c r="E15" s="88"/>
      <c r="F15" s="88"/>
      <c r="G15" s="88"/>
      <c r="H15" s="89"/>
    </row>
    <row r="16" spans="1:8" ht="19.899999999999999" customHeight="1" x14ac:dyDescent="0.3">
      <c r="A16" s="86" t="s">
        <v>59</v>
      </c>
      <c r="B16" s="87"/>
      <c r="C16" s="157" t="s">
        <v>65</v>
      </c>
      <c r="D16" s="157"/>
      <c r="E16" s="157"/>
      <c r="F16" s="157"/>
      <c r="G16" s="157"/>
      <c r="H16" s="158"/>
    </row>
    <row r="17" spans="1:15" ht="9" customHeight="1" x14ac:dyDescent="0.2">
      <c r="A17" s="51"/>
      <c r="B17" s="48"/>
      <c r="C17" s="49"/>
      <c r="D17" s="49"/>
      <c r="E17" s="49"/>
      <c r="F17" s="49"/>
      <c r="G17" s="49"/>
      <c r="H17" s="50"/>
    </row>
    <row r="18" spans="1:15" ht="8.25" customHeight="1" x14ac:dyDescent="0.2">
      <c r="A18" s="40"/>
      <c r="B18" s="40"/>
      <c r="C18" s="40"/>
      <c r="D18" s="40"/>
      <c r="E18" s="40"/>
      <c r="F18" s="40"/>
      <c r="G18" s="40"/>
      <c r="H18" s="40"/>
    </row>
    <row r="19" spans="1:15" ht="12.75" customHeight="1" x14ac:dyDescent="0.2">
      <c r="A19" s="106" t="s">
        <v>45</v>
      </c>
      <c r="B19" s="106"/>
      <c r="C19" s="106"/>
      <c r="D19" s="106"/>
      <c r="E19" s="106"/>
      <c r="F19" s="106"/>
      <c r="G19" s="106"/>
      <c r="H19" s="106"/>
    </row>
    <row r="20" spans="1:15" ht="13.5" customHeight="1" x14ac:dyDescent="0.2">
      <c r="A20" s="45"/>
      <c r="B20" s="46"/>
      <c r="C20" s="46"/>
      <c r="D20" s="46"/>
      <c r="E20" s="46"/>
      <c r="F20" s="46"/>
      <c r="G20" s="46"/>
      <c r="H20" s="47"/>
      <c r="J20" s="7" t="b">
        <v>0</v>
      </c>
    </row>
    <row r="21" spans="1:15" ht="19.899999999999999" customHeight="1" x14ac:dyDescent="0.2">
      <c r="A21" s="43"/>
      <c r="B21"/>
      <c r="C21"/>
      <c r="D21"/>
      <c r="E21"/>
      <c r="F21"/>
      <c r="G21"/>
      <c r="H21" s="44"/>
    </row>
    <row r="22" spans="1:15" ht="31.5" customHeight="1" x14ac:dyDescent="0.2">
      <c r="A22" s="116" t="s">
        <v>48</v>
      </c>
      <c r="B22" s="116"/>
      <c r="C22" s="116"/>
      <c r="D22" s="116"/>
      <c r="E22" s="116"/>
      <c r="F22" s="116"/>
      <c r="G22" s="116"/>
      <c r="H22" s="117"/>
    </row>
    <row r="23" spans="1:15" ht="24.95" customHeight="1" x14ac:dyDescent="0.2">
      <c r="A23" s="52" t="b">
        <v>0</v>
      </c>
      <c r="B23"/>
      <c r="C23"/>
      <c r="D23"/>
      <c r="E23"/>
      <c r="F23"/>
      <c r="G23"/>
      <c r="H23" s="44"/>
      <c r="J23" s="1" t="b">
        <v>0</v>
      </c>
    </row>
    <row r="24" spans="1:15" ht="12" customHeight="1" x14ac:dyDescent="0.2">
      <c r="A24" s="43"/>
      <c r="B24"/>
      <c r="C24"/>
      <c r="D24"/>
      <c r="E24"/>
      <c r="F24"/>
      <c r="G24"/>
      <c r="H24" s="44"/>
    </row>
    <row r="25" spans="1:15" ht="15" customHeight="1" x14ac:dyDescent="0.2">
      <c r="A25" s="114" t="s">
        <v>24</v>
      </c>
      <c r="B25" s="114"/>
      <c r="C25" s="114"/>
      <c r="D25" s="114"/>
      <c r="E25" s="114"/>
      <c r="F25" s="114"/>
      <c r="G25" s="114"/>
      <c r="H25" s="115"/>
    </row>
    <row r="26" spans="1:15" ht="8.25" customHeight="1" x14ac:dyDescent="0.2">
      <c r="A26" s="40"/>
      <c r="B26" s="40"/>
      <c r="C26" s="40"/>
      <c r="D26" s="40"/>
      <c r="E26" s="40"/>
      <c r="F26" s="40"/>
      <c r="G26" s="40"/>
      <c r="H26" s="40"/>
    </row>
    <row r="27" spans="1:15" ht="12.75" customHeight="1" x14ac:dyDescent="0.2">
      <c r="A27" s="106" t="s">
        <v>46</v>
      </c>
      <c r="B27" s="106"/>
      <c r="C27" s="106"/>
      <c r="D27" s="106"/>
      <c r="E27" s="106"/>
      <c r="F27" s="106"/>
      <c r="G27" s="106"/>
      <c r="H27" s="106"/>
    </row>
    <row r="28" spans="1:15" ht="9.75" customHeight="1" x14ac:dyDescent="0.2">
      <c r="A28" s="63"/>
      <c r="B28" s="64"/>
      <c r="C28" s="64"/>
      <c r="D28" s="64"/>
      <c r="E28" s="64"/>
      <c r="F28" s="64"/>
      <c r="G28" s="64"/>
      <c r="H28" s="65"/>
    </row>
    <row r="29" spans="1:15" ht="18" customHeight="1" x14ac:dyDescent="0.3">
      <c r="A29" s="95" t="s">
        <v>11</v>
      </c>
      <c r="B29" s="96"/>
      <c r="C29" s="96"/>
      <c r="D29" s="96"/>
      <c r="E29" s="96"/>
      <c r="F29" s="96"/>
      <c r="G29" s="69"/>
      <c r="H29" s="67">
        <v>1000</v>
      </c>
      <c r="L29" s="66"/>
      <c r="M29" s="66"/>
      <c r="N29" s="66"/>
      <c r="O29" s="66"/>
    </row>
    <row r="30" spans="1:15" x14ac:dyDescent="0.2">
      <c r="A30" s="97" t="s">
        <v>14</v>
      </c>
      <c r="B30" s="98"/>
      <c r="C30" s="98"/>
      <c r="D30" s="98"/>
      <c r="E30" s="98"/>
      <c r="F30" s="98"/>
      <c r="G30" s="70"/>
      <c r="H30" s="42"/>
    </row>
    <row r="31" spans="1:15" ht="8.25" customHeight="1" x14ac:dyDescent="0.2">
      <c r="A31" s="41"/>
      <c r="B31" s="19"/>
      <c r="C31"/>
      <c r="D31"/>
      <c r="E31"/>
      <c r="F31"/>
      <c r="G31"/>
      <c r="H31" s="42"/>
    </row>
    <row r="32" spans="1:15" ht="13.5" x14ac:dyDescent="0.2">
      <c r="A32" s="43"/>
      <c r="B32" s="99" t="s">
        <v>20</v>
      </c>
      <c r="C32" s="99"/>
      <c r="D32" s="99"/>
      <c r="E32" s="99"/>
      <c r="F32" s="99"/>
      <c r="G32" s="76"/>
      <c r="H32" s="74">
        <f>IF(AND(J20=TRUE,A23=TRUE),H29*1.40252454417952,IF(J20=TRUE,H29*1.38504155124654,H29*1.51515151515152))</f>
        <v>1515.15151515152</v>
      </c>
    </row>
    <row r="33" spans="1:28" ht="13.5" x14ac:dyDescent="0.2">
      <c r="A33" s="43"/>
      <c r="B33" s="99" t="s">
        <v>22</v>
      </c>
      <c r="C33" s="99"/>
      <c r="D33" s="99"/>
      <c r="E33" s="99"/>
      <c r="F33" s="99"/>
      <c r="G33" s="75"/>
      <c r="H33" s="74">
        <f>ROUND(H32*0.22,2)</f>
        <v>333.33</v>
      </c>
    </row>
    <row r="34" spans="1:28" ht="13.5" x14ac:dyDescent="0.2">
      <c r="A34" s="43"/>
      <c r="B34" s="99" t="str">
        <f>IF(J20=TRUE,"Employee's portion of FICA Taxes (1.45%)", "Employee's portion of FICA Taxes (7.65%)")</f>
        <v>Employee's portion of FICA Taxes (7.65%)</v>
      </c>
      <c r="C34" s="99"/>
      <c r="D34" s="99"/>
      <c r="E34" s="99"/>
      <c r="F34" s="99"/>
      <c r="G34" s="75"/>
      <c r="H34" s="74">
        <f>ROUND((IF(H32=H29*1.51515151515152,H32*0.0765, H32*0.0145)),2)</f>
        <v>115.91</v>
      </c>
    </row>
    <row r="35" spans="1:28" ht="13.5" x14ac:dyDescent="0.2">
      <c r="A35" s="43"/>
      <c r="B35" s="99" t="s">
        <v>25</v>
      </c>
      <c r="C35" s="99"/>
      <c r="D35" s="99"/>
      <c r="E35" s="99"/>
      <c r="F35" s="99"/>
      <c r="G35" s="75"/>
      <c r="H35" s="74">
        <f>IF(A23=TRUE,H32*0.009,0)</f>
        <v>0</v>
      </c>
    </row>
    <row r="36" spans="1:28" ht="13.5" x14ac:dyDescent="0.2">
      <c r="A36" s="43"/>
      <c r="B36" s="99" t="s">
        <v>43</v>
      </c>
      <c r="C36" s="99"/>
      <c r="D36" s="99"/>
      <c r="E36" s="99"/>
      <c r="F36" s="99"/>
      <c r="G36" s="75"/>
      <c r="H36" s="74">
        <f>ROUND(H32*0.0435,2)</f>
        <v>65.91</v>
      </c>
    </row>
    <row r="37" spans="1:28" x14ac:dyDescent="0.2">
      <c r="A37" s="43"/>
      <c r="B37"/>
      <c r="C37"/>
      <c r="D37"/>
      <c r="E37"/>
      <c r="F37"/>
      <c r="G37"/>
      <c r="H37" s="44"/>
    </row>
    <row r="38" spans="1:28" ht="13.5" x14ac:dyDescent="0.2">
      <c r="A38" s="91" t="s">
        <v>12</v>
      </c>
      <c r="B38" s="92"/>
      <c r="C38" s="92"/>
      <c r="D38" s="92"/>
      <c r="E38" s="92"/>
      <c r="F38" s="92"/>
      <c r="G38" s="73"/>
      <c r="H38" s="74">
        <f>H29</f>
        <v>1000</v>
      </c>
    </row>
    <row r="39" spans="1:28" ht="13.5" x14ac:dyDescent="0.2">
      <c r="A39" s="91" t="s">
        <v>13</v>
      </c>
      <c r="B39" s="92"/>
      <c r="C39" s="92"/>
      <c r="D39" s="92"/>
      <c r="E39" s="92"/>
      <c r="F39" s="92"/>
      <c r="G39" s="73"/>
      <c r="H39" s="74">
        <f>H33+H34+H36+H35</f>
        <v>515.15</v>
      </c>
    </row>
    <row r="40" spans="1:28" ht="13.5" x14ac:dyDescent="0.2">
      <c r="A40" s="91" t="s">
        <v>15</v>
      </c>
      <c r="B40" s="92"/>
      <c r="C40" s="92"/>
      <c r="D40" s="92"/>
      <c r="E40" s="92"/>
      <c r="F40" s="92"/>
      <c r="G40" s="73"/>
      <c r="H40" s="74">
        <f>+H34</f>
        <v>115.91</v>
      </c>
    </row>
    <row r="41" spans="1:28" ht="19.899999999999999" customHeight="1" x14ac:dyDescent="0.2">
      <c r="A41" s="93" t="s">
        <v>21</v>
      </c>
      <c r="B41" s="94"/>
      <c r="C41" s="94"/>
      <c r="D41" s="94"/>
      <c r="E41" s="94"/>
      <c r="F41" s="94"/>
      <c r="G41" s="71"/>
      <c r="H41" s="72">
        <f>SUM(H38:H40)</f>
        <v>1631.0600000000002</v>
      </c>
    </row>
    <row r="42" spans="1:28" ht="8.25" customHeight="1" x14ac:dyDescent="0.2">
      <c r="A42" s="108"/>
      <c r="B42" s="108"/>
      <c r="C42" s="108"/>
      <c r="D42" s="108"/>
      <c r="E42" s="108"/>
      <c r="F42" s="108"/>
      <c r="G42" s="108"/>
      <c r="H42" s="108"/>
    </row>
    <row r="43" spans="1:28" ht="12.75" customHeight="1" x14ac:dyDescent="0.2">
      <c r="A43" s="107" t="s">
        <v>49</v>
      </c>
      <c r="B43" s="107"/>
      <c r="C43" s="107"/>
      <c r="D43" s="107"/>
      <c r="E43" s="107"/>
      <c r="F43" s="107"/>
      <c r="G43" s="107"/>
      <c r="H43" s="107"/>
    </row>
    <row r="44" spans="1:28" ht="19.899999999999999" customHeight="1" x14ac:dyDescent="0.2">
      <c r="A44" s="109" t="s">
        <v>36</v>
      </c>
      <c r="B44" s="110"/>
      <c r="C44" s="110"/>
      <c r="D44" s="110"/>
      <c r="E44" s="110"/>
      <c r="F44" s="110"/>
      <c r="G44" s="110"/>
      <c r="H44" s="111"/>
    </row>
    <row r="45" spans="1:28" ht="14.25" customHeight="1" x14ac:dyDescent="0.2">
      <c r="A45" s="59"/>
      <c r="H45" s="60"/>
      <c r="AB45" s="1" t="b">
        <v>1</v>
      </c>
    </row>
    <row r="46" spans="1:28" ht="16.5" customHeight="1" x14ac:dyDescent="0.2">
      <c r="A46" s="59"/>
      <c r="H46" s="60"/>
    </row>
    <row r="47" spans="1:28" ht="16.5" customHeight="1" x14ac:dyDescent="0.2">
      <c r="A47" s="59"/>
      <c r="H47" s="60"/>
      <c r="AB47" s="1" t="b">
        <v>0</v>
      </c>
    </row>
    <row r="48" spans="1:28" ht="10.5" customHeight="1" x14ac:dyDescent="0.2">
      <c r="A48" s="59"/>
      <c r="H48" s="60"/>
    </row>
    <row r="49" spans="1:28" ht="12.75" customHeight="1" x14ac:dyDescent="0.2">
      <c r="A49" s="59"/>
      <c r="H49" s="60"/>
      <c r="AB49" s="1" t="b">
        <v>0</v>
      </c>
    </row>
    <row r="50" spans="1:28" ht="11.25" customHeight="1" x14ac:dyDescent="0.2">
      <c r="A50" s="59"/>
      <c r="H50" s="60"/>
    </row>
    <row r="51" spans="1:28" ht="19.5" customHeight="1" x14ac:dyDescent="0.2">
      <c r="A51" s="59"/>
      <c r="H51" s="60"/>
      <c r="AB51" s="1" t="b">
        <v>0</v>
      </c>
    </row>
    <row r="52" spans="1:28" ht="12.75" customHeight="1" x14ac:dyDescent="0.2">
      <c r="A52" s="61"/>
      <c r="B52" s="49"/>
      <c r="C52" s="49"/>
      <c r="D52" s="49"/>
      <c r="E52" s="49"/>
      <c r="F52" s="49"/>
      <c r="G52" s="49"/>
      <c r="H52" s="50"/>
    </row>
    <row r="53" spans="1:28" ht="8.25" customHeight="1" x14ac:dyDescent="0.2"/>
    <row r="54" spans="1:28" ht="12.75" customHeight="1" x14ac:dyDescent="0.2">
      <c r="A54" s="106" t="s">
        <v>50</v>
      </c>
      <c r="B54" s="106"/>
      <c r="C54" s="106"/>
      <c r="D54" s="106"/>
      <c r="E54" s="106"/>
      <c r="F54" s="106"/>
      <c r="G54" s="106"/>
      <c r="H54" s="106"/>
    </row>
    <row r="55" spans="1:28" ht="19.899999999999999" customHeight="1" x14ac:dyDescent="0.2">
      <c r="A55" s="53" t="s">
        <v>16</v>
      </c>
      <c r="B55" s="54" t="s">
        <v>17</v>
      </c>
      <c r="C55" s="55"/>
      <c r="D55" s="55"/>
      <c r="E55" s="55"/>
      <c r="F55" s="55"/>
      <c r="G55" s="55"/>
      <c r="H55" s="80">
        <f>H39</f>
        <v>515.15</v>
      </c>
    </row>
    <row r="56" spans="1:28" ht="19.899999999999999" customHeight="1" x14ac:dyDescent="0.2">
      <c r="A56" s="56" t="s">
        <v>18</v>
      </c>
      <c r="B56" s="57" t="s">
        <v>19</v>
      </c>
      <c r="C56" s="58"/>
      <c r="D56" s="58"/>
      <c r="E56" s="58"/>
      <c r="F56" s="58"/>
      <c r="G56" s="58"/>
      <c r="H56" s="81">
        <f>IF(OR(AB45=TRUE, AB47=TRUE),0,H29)</f>
        <v>0</v>
      </c>
    </row>
    <row r="57" spans="1:28" ht="4.5" customHeight="1" x14ac:dyDescent="0.2">
      <c r="A57" s="27"/>
      <c r="B57" s="27"/>
      <c r="C57" s="27"/>
      <c r="D57" s="27"/>
      <c r="E57" s="27"/>
      <c r="F57" s="27"/>
      <c r="G57" s="27"/>
      <c r="H57" s="28"/>
    </row>
    <row r="58" spans="1:28" hidden="1" x14ac:dyDescent="0.2"/>
    <row r="59" spans="1:28" hidden="1" x14ac:dyDescent="0.2"/>
    <row r="60" spans="1:28" hidden="1" x14ac:dyDescent="0.2"/>
    <row r="61" spans="1:28" hidden="1" x14ac:dyDescent="0.2"/>
    <row r="62" spans="1:28" hidden="1" x14ac:dyDescent="0.2"/>
    <row r="63" spans="1:28" hidden="1" x14ac:dyDescent="0.2"/>
    <row r="64" spans="1:28" hidden="1" x14ac:dyDescent="0.2"/>
    <row r="65" s="1" customFormat="1" hidden="1" x14ac:dyDescent="0.2"/>
  </sheetData>
  <sheetProtection algorithmName="SHA-512" hashValue="x7J3k26PDWEkIJq371Ks4Sb7w1qSwR+jtbfA1hseN95DAQujg2m1Lhbxu5jMC0YuVESaxL6fMnk95rNnwFDr3A==" saltValue="mKJulp+Wgd5WwvPnr5P7IA==" spinCount="100000" sheet="1" selectLockedCells="1" selectUnlockedCells="1"/>
  <protectedRanges>
    <protectedRange sqref="C5:H18" name="Range1"/>
    <protectedRange sqref="H29" name="Range2"/>
  </protectedRanges>
  <mergeCells count="38">
    <mergeCell ref="A13:B13"/>
    <mergeCell ref="C13:H13"/>
    <mergeCell ref="A1:H1"/>
    <mergeCell ref="A2:H2"/>
    <mergeCell ref="A4:H4"/>
    <mergeCell ref="A5:B5"/>
    <mergeCell ref="C5:H5"/>
    <mergeCell ref="A6:B6"/>
    <mergeCell ref="C6:H6"/>
    <mergeCell ref="A7:B7"/>
    <mergeCell ref="C7:H7"/>
    <mergeCell ref="A8:H8"/>
    <mergeCell ref="A9:B9"/>
    <mergeCell ref="C9:H11"/>
    <mergeCell ref="B32:F32"/>
    <mergeCell ref="A14:B14"/>
    <mergeCell ref="C14:H14"/>
    <mergeCell ref="C15:H15"/>
    <mergeCell ref="A16:B16"/>
    <mergeCell ref="C16:H16"/>
    <mergeCell ref="A19:H19"/>
    <mergeCell ref="A22:H22"/>
    <mergeCell ref="A25:H25"/>
    <mergeCell ref="A27:H27"/>
    <mergeCell ref="A29:F29"/>
    <mergeCell ref="A30:F30"/>
    <mergeCell ref="A54:H54"/>
    <mergeCell ref="B33:F33"/>
    <mergeCell ref="B34:F34"/>
    <mergeCell ref="B35:F35"/>
    <mergeCell ref="B36:F36"/>
    <mergeCell ref="A38:F38"/>
    <mergeCell ref="A39:F39"/>
    <mergeCell ref="A40:F40"/>
    <mergeCell ref="A41:F41"/>
    <mergeCell ref="A42:H42"/>
    <mergeCell ref="A43:H43"/>
    <mergeCell ref="A44:H44"/>
  </mergeCells>
  <conditionalFormatting sqref="C5:C7">
    <cfRule type="containsBlanks" dxfId="4" priority="4">
      <formula>LEN(TRIM(C5))=0</formula>
    </cfRule>
  </conditionalFormatting>
  <conditionalFormatting sqref="C9">
    <cfRule type="containsBlanks" dxfId="3" priority="3">
      <formula>LEN(TRIM(C9))=0</formula>
    </cfRule>
  </conditionalFormatting>
  <conditionalFormatting sqref="C13:C15">
    <cfRule type="containsBlanks" dxfId="2" priority="1">
      <formula>LEN(TRIM(C13))=0</formula>
    </cfRule>
  </conditionalFormatting>
  <conditionalFormatting sqref="H29">
    <cfRule type="containsBlanks" dxfId="1" priority="5">
      <formula>LEN(TRIM(H29))=0</formula>
    </cfRule>
  </conditionalFormatting>
  <conditionalFormatting sqref="L29:O29">
    <cfRule type="containsBlanks" dxfId="0" priority="6">
      <formula>LEN(TRIM(L29))=0</formula>
    </cfRule>
  </conditionalFormatting>
  <dataValidations count="4">
    <dataValidation type="textLength" allowBlank="1" showInputMessage="1" showErrorMessage="1" errorTitle="Error:" error="Fund number must be six-digits in length." sqref="C13:H13" xr:uid="{43F5DF42-580B-4071-ABA3-F591CF92DC31}">
      <formula1>6</formula1>
      <formula2>6</formula2>
    </dataValidation>
    <dataValidation type="textLength" allowBlank="1" showInputMessage="1" showErrorMessage="1" errorTitle="Error:" error="Account number must be six-digits" sqref="C14:H14" xr:uid="{01EF4A91-B526-4FD9-8E82-11F84B4660EE}">
      <formula1>6</formula1>
      <formula2>6</formula2>
    </dataValidation>
    <dataValidation type="textLength" allowBlank="1" showInputMessage="1" showErrorMessage="1" errorTitle="Error:" error="UNC Charlotte ID number must be nine-digits in length." sqref="C6:H6" xr:uid="{C8AA5ED5-DA8A-48B0-BB78-EFFE9E996DED}">
      <formula1>9</formula1>
      <formula2>9</formula2>
    </dataValidation>
    <dataValidation type="textLength" allowBlank="1" showInputMessage="1" showErrorMessage="1" sqref="L29:O29" xr:uid="{7A13E9C2-BBF3-433E-82B9-413506EA7D1B}">
      <formula1>6</formula1>
      <formula2>6</formula2>
    </dataValidation>
  </dataValidations>
  <printOptions horizontalCentered="1"/>
  <pageMargins left="0.5" right="0.5" top="0.5" bottom="0.5" header="0.5" footer="0.3"/>
  <pageSetup scale="82" orientation="portrait" r:id="rId1"/>
  <headerFooter alignWithMargins="0">
    <oddFooter>&amp;L&amp;9UNC Charlotte - Version 1.17.2025&amp;CGROSS-UP CALCULATION&amp;REXAMPLE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ltText="  Will the employee's compensation exceed $200,000 for the tax year? ">
                <anchor moveWithCells="1">
                  <from>
                    <xdr:col>0</xdr:col>
                    <xdr:colOff>57150</xdr:colOff>
                    <xdr:row>22</xdr:row>
                    <xdr:rowOff>114300</xdr:rowOff>
                  </from>
                  <to>
                    <xdr:col>3</xdr:col>
                    <xdr:colOff>1009650</xdr:colOff>
                    <xdr:row>24</xdr:row>
                    <xdr:rowOff>28575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57150</xdr:colOff>
                    <xdr:row>19</xdr:row>
                    <xdr:rowOff>19050</xdr:rowOff>
                  </from>
                  <to>
                    <xdr:col>8</xdr:col>
                    <xdr:colOff>38100</xdr:colOff>
                    <xdr:row>20</xdr:row>
                    <xdr:rowOff>228600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95250</xdr:colOff>
                    <xdr:row>46</xdr:row>
                    <xdr:rowOff>0</xdr:rowOff>
                  </from>
                  <to>
                    <xdr:col>8</xdr:col>
                    <xdr:colOff>38100</xdr:colOff>
                    <xdr:row>48</xdr:row>
                    <xdr:rowOff>38100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95250</xdr:colOff>
                    <xdr:row>48</xdr:row>
                    <xdr:rowOff>0</xdr:rowOff>
                  </from>
                  <to>
                    <xdr:col>8</xdr:col>
                    <xdr:colOff>57150</xdr:colOff>
                    <xdr:row>50</xdr:row>
                    <xdr:rowOff>57150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114300</xdr:colOff>
                    <xdr:row>49</xdr:row>
                    <xdr:rowOff>209550</xdr:rowOff>
                  </from>
                  <to>
                    <xdr:col>8</xdr:col>
                    <xdr:colOff>38100</xdr:colOff>
                    <xdr:row>51</xdr:row>
                    <xdr:rowOff>114300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95250</xdr:colOff>
                    <xdr:row>44</xdr:row>
                    <xdr:rowOff>95250</xdr:rowOff>
                  </from>
                  <to>
                    <xdr:col>7</xdr:col>
                    <xdr:colOff>1085850</xdr:colOff>
                    <xdr:row>46</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DA9CB-1BF1-874F-BDFA-5633CB04F8BE}">
  <sheetPr codeName="Sheet5">
    <pageSetUpPr fitToPage="1"/>
  </sheetPr>
  <dimension ref="A1:Z56"/>
  <sheetViews>
    <sheetView showGridLines="0" zoomScaleNormal="100" workbookViewId="0">
      <selection activeCell="C13" sqref="C13:F13"/>
    </sheetView>
  </sheetViews>
  <sheetFormatPr defaultColWidth="0" defaultRowHeight="13.15" customHeight="1" zeroHeight="1" x14ac:dyDescent="0.2"/>
  <cols>
    <col min="1" max="5" width="18.7109375" style="1" customWidth="1"/>
    <col min="6" max="6" width="20.7109375" style="1" customWidth="1"/>
    <col min="7" max="7" width="1" style="1" customWidth="1"/>
    <col min="8" max="8" width="0" style="1" hidden="1" customWidth="1"/>
    <col min="9" max="16384" width="9.140625" style="1" hidden="1"/>
  </cols>
  <sheetData>
    <row r="1" spans="1:8" ht="23.25" x14ac:dyDescent="0.35">
      <c r="A1" s="161" t="s">
        <v>2</v>
      </c>
      <c r="B1" s="162"/>
      <c r="C1" s="162"/>
      <c r="D1" s="162"/>
      <c r="E1" s="162"/>
      <c r="F1" s="163"/>
    </row>
    <row r="2" spans="1:8" ht="23.25" x14ac:dyDescent="0.35">
      <c r="A2" s="164" t="s">
        <v>3</v>
      </c>
      <c r="B2" s="165"/>
      <c r="C2" s="165"/>
      <c r="D2" s="165"/>
      <c r="E2" s="165"/>
      <c r="F2" s="166"/>
    </row>
    <row r="3" spans="1:8" ht="81" customHeight="1" thickBot="1" x14ac:dyDescent="0.25">
      <c r="A3" s="167" t="s">
        <v>41</v>
      </c>
      <c r="B3" s="101"/>
      <c r="C3" s="101"/>
      <c r="D3" s="101"/>
      <c r="E3" s="101"/>
      <c r="F3" s="168"/>
    </row>
    <row r="4" spans="1:8" ht="19.899999999999999" customHeight="1" thickBot="1" x14ac:dyDescent="0.25">
      <c r="A4" s="144" t="s">
        <v>9</v>
      </c>
      <c r="B4" s="145"/>
      <c r="C4" s="145"/>
      <c r="D4" s="145"/>
      <c r="E4" s="145"/>
      <c r="F4" s="146"/>
    </row>
    <row r="5" spans="1:8" ht="19.899999999999999" customHeight="1" x14ac:dyDescent="0.2">
      <c r="A5" s="8" t="s">
        <v>1</v>
      </c>
      <c r="B5" s="9"/>
      <c r="C5" s="169" t="s">
        <v>32</v>
      </c>
      <c r="D5" s="169"/>
      <c r="E5" s="169"/>
      <c r="F5" s="170"/>
    </row>
    <row r="6" spans="1:8" ht="19.899999999999999" customHeight="1" x14ac:dyDescent="0.2">
      <c r="A6" s="8" t="s">
        <v>0</v>
      </c>
      <c r="B6" s="9"/>
      <c r="C6" s="159">
        <v>800000000</v>
      </c>
      <c r="D6" s="159"/>
      <c r="E6" s="159"/>
      <c r="F6" s="160"/>
    </row>
    <row r="7" spans="1:8" ht="19.899999999999999" customHeight="1" x14ac:dyDescent="0.2">
      <c r="A7" s="8" t="s">
        <v>4</v>
      </c>
      <c r="B7" s="9"/>
      <c r="C7" s="159" t="s">
        <v>38</v>
      </c>
      <c r="D7" s="159"/>
      <c r="E7" s="159"/>
      <c r="F7" s="160"/>
    </row>
    <row r="8" spans="1:8" ht="19.899999999999999" customHeight="1" x14ac:dyDescent="0.2">
      <c r="A8" s="8" t="s">
        <v>8</v>
      </c>
      <c r="B8" s="9"/>
      <c r="C8" s="159" t="s">
        <v>33</v>
      </c>
      <c r="D8" s="159"/>
      <c r="E8" s="159"/>
      <c r="F8" s="160"/>
    </row>
    <row r="9" spans="1:8" ht="19.899999999999999" customHeight="1" x14ac:dyDescent="0.2">
      <c r="A9" s="10"/>
      <c r="B9" s="9"/>
      <c r="C9" s="159"/>
      <c r="D9" s="159"/>
      <c r="E9" s="159"/>
      <c r="F9" s="160"/>
    </row>
    <row r="10" spans="1:8" ht="19.899999999999999" customHeight="1" x14ac:dyDescent="0.2">
      <c r="A10" s="10"/>
      <c r="B10" s="9"/>
      <c r="C10" s="159"/>
      <c r="D10" s="159"/>
      <c r="E10" s="159"/>
      <c r="F10" s="160"/>
    </row>
    <row r="11" spans="1:8" ht="19.899999999999999" customHeight="1" x14ac:dyDescent="0.2">
      <c r="A11" s="8" t="s">
        <v>5</v>
      </c>
      <c r="B11" s="9"/>
      <c r="C11" s="159" t="s">
        <v>40</v>
      </c>
      <c r="D11" s="159"/>
      <c r="E11" s="159"/>
      <c r="F11" s="160"/>
    </row>
    <row r="12" spans="1:8" ht="19.899999999999999" customHeight="1" x14ac:dyDescent="0.2">
      <c r="A12" s="8" t="s">
        <v>6</v>
      </c>
      <c r="B12" s="9"/>
      <c r="C12" s="159">
        <v>919570</v>
      </c>
      <c r="D12" s="159"/>
      <c r="E12" s="159"/>
      <c r="F12" s="160"/>
    </row>
    <row r="13" spans="1:8" ht="19.899999999999999" customHeight="1" x14ac:dyDescent="0.25">
      <c r="A13" s="8" t="s">
        <v>7</v>
      </c>
      <c r="B13" s="9"/>
      <c r="C13" s="171" t="s">
        <v>34</v>
      </c>
      <c r="D13" s="171"/>
      <c r="E13" s="171"/>
      <c r="F13" s="172"/>
    </row>
    <row r="14" spans="1:8" ht="19.899999999999999" customHeight="1" thickBot="1" x14ac:dyDescent="0.25">
      <c r="A14" s="8"/>
      <c r="B14" s="9"/>
      <c r="C14" s="2"/>
      <c r="D14" s="2"/>
      <c r="E14" s="2"/>
      <c r="F14" s="3"/>
    </row>
    <row r="15" spans="1:8" ht="19.899999999999999" customHeight="1" thickBot="1" x14ac:dyDescent="0.25">
      <c r="A15" s="144" t="s">
        <v>23</v>
      </c>
      <c r="B15" s="145"/>
      <c r="C15" s="145"/>
      <c r="D15" s="145"/>
      <c r="E15" s="145"/>
      <c r="F15" s="146"/>
    </row>
    <row r="16" spans="1:8" ht="19.899999999999999" customHeight="1" x14ac:dyDescent="0.2">
      <c r="A16" s="11"/>
      <c r="B16" s="9"/>
      <c r="C16" s="9"/>
      <c r="D16" s="9"/>
      <c r="E16" s="9"/>
      <c r="F16" s="12"/>
      <c r="H16" s="7" t="b">
        <v>0</v>
      </c>
    </row>
    <row r="17" spans="1:8" ht="19.899999999999999" customHeight="1" x14ac:dyDescent="0.2">
      <c r="A17" s="10"/>
      <c r="B17" s="9"/>
      <c r="C17" s="9"/>
      <c r="D17" s="9"/>
      <c r="E17" s="9"/>
      <c r="F17" s="12"/>
    </row>
    <row r="18" spans="1:8" ht="33" customHeight="1" thickBot="1" x14ac:dyDescent="0.25">
      <c r="A18" s="154" t="s">
        <v>42</v>
      </c>
      <c r="B18" s="155"/>
      <c r="C18" s="155"/>
      <c r="D18" s="155"/>
      <c r="E18" s="155"/>
      <c r="F18" s="156"/>
    </row>
    <row r="19" spans="1:8" ht="30" customHeight="1" x14ac:dyDescent="0.2">
      <c r="A19" s="11" t="b">
        <v>0</v>
      </c>
      <c r="B19" s="9"/>
      <c r="C19" s="9"/>
      <c r="D19" s="9"/>
      <c r="E19" s="9"/>
      <c r="F19" s="12"/>
      <c r="H19" s="1" t="b">
        <v>0</v>
      </c>
    </row>
    <row r="20" spans="1:8" ht="13.9" customHeight="1" x14ac:dyDescent="0.2">
      <c r="A20" s="10"/>
      <c r="B20" s="9"/>
      <c r="C20" s="9"/>
      <c r="D20" s="9"/>
      <c r="E20" s="9"/>
      <c r="F20" s="12"/>
    </row>
    <row r="21" spans="1:8" ht="13.5" thickBot="1" x14ac:dyDescent="0.25">
      <c r="A21" s="154" t="s">
        <v>24</v>
      </c>
      <c r="B21" s="155"/>
      <c r="C21" s="155"/>
      <c r="D21" s="155"/>
      <c r="E21" s="155"/>
      <c r="F21" s="156"/>
    </row>
    <row r="22" spans="1:8" ht="13.5" thickBot="1" x14ac:dyDescent="0.25">
      <c r="A22" s="149" t="s">
        <v>10</v>
      </c>
      <c r="B22" s="150"/>
      <c r="C22" s="150"/>
      <c r="D22" s="150"/>
      <c r="E22" s="150"/>
      <c r="F22" s="151"/>
    </row>
    <row r="23" spans="1:8" ht="12.75" x14ac:dyDescent="0.2">
      <c r="A23" s="13"/>
      <c r="B23" s="14"/>
      <c r="C23" s="14"/>
      <c r="D23" s="14"/>
      <c r="E23" s="14"/>
      <c r="F23" s="15"/>
    </row>
    <row r="24" spans="1:8" ht="12.75" x14ac:dyDescent="0.2">
      <c r="A24" s="8" t="s">
        <v>11</v>
      </c>
      <c r="B24" s="17"/>
      <c r="C24" s="9"/>
      <c r="D24" s="9"/>
      <c r="E24" s="9"/>
      <c r="F24" s="4">
        <v>1000</v>
      </c>
    </row>
    <row r="25" spans="1:8" ht="12.75" x14ac:dyDescent="0.2">
      <c r="A25" s="16" t="s">
        <v>14</v>
      </c>
      <c r="B25" s="17"/>
      <c r="C25" s="9"/>
      <c r="D25" s="9"/>
      <c r="E25" s="9"/>
      <c r="F25" s="15"/>
    </row>
    <row r="26" spans="1:8" ht="12.75" x14ac:dyDescent="0.2">
      <c r="A26" s="18"/>
      <c r="B26" s="19"/>
      <c r="C26"/>
      <c r="D26"/>
      <c r="E26"/>
      <c r="F26" s="20"/>
    </row>
    <row r="27" spans="1:8" ht="12.75" x14ac:dyDescent="0.2">
      <c r="A27" s="21"/>
      <c r="B27" t="s">
        <v>20</v>
      </c>
      <c r="C27"/>
      <c r="D27"/>
      <c r="E27"/>
      <c r="F27" s="5">
        <f>IF(AND(H16=TRUE,A19=TRUE),F24*1.40252454417952,IF(H16=TRUE,F24*1.38504155124654,F24*1.51515151515152))</f>
        <v>1515.15151515152</v>
      </c>
    </row>
    <row r="28" spans="1:8" ht="12.75" x14ac:dyDescent="0.2">
      <c r="A28" s="21"/>
      <c r="B28" s="19" t="s">
        <v>22</v>
      </c>
      <c r="C28"/>
      <c r="D28"/>
      <c r="E28"/>
      <c r="F28" s="5">
        <f>ROUND(F27*0.22,2)</f>
        <v>333.33</v>
      </c>
    </row>
    <row r="29" spans="1:8" ht="12.75" x14ac:dyDescent="0.2">
      <c r="A29" s="21"/>
      <c r="B29" s="19" t="str">
        <f>IF(H16=TRUE,"Employee's portion of FICA Taxes (1.45%)", "Employee's portion of FICA Taxes (7.65%)")</f>
        <v>Employee's portion of FICA Taxes (7.65%)</v>
      </c>
      <c r="C29" s="22"/>
      <c r="D29"/>
      <c r="E29"/>
      <c r="F29" s="5">
        <f>ROUND((IF(F27=F24*1.51515151515152,F27*0.0765, F27*0.0145)),2)</f>
        <v>115.91</v>
      </c>
    </row>
    <row r="30" spans="1:8" ht="12.75" x14ac:dyDescent="0.2">
      <c r="A30" s="21"/>
      <c r="B30" s="19" t="s">
        <v>25</v>
      </c>
      <c r="C30" s="22"/>
      <c r="D30"/>
      <c r="E30"/>
      <c r="F30" s="5">
        <f>IF(A19=TRUE,F27*0.009,0)</f>
        <v>0</v>
      </c>
    </row>
    <row r="31" spans="1:8" ht="12.75" x14ac:dyDescent="0.2">
      <c r="A31" s="21"/>
      <c r="B31" s="19" t="s">
        <v>43</v>
      </c>
      <c r="C31"/>
      <c r="D31" s="19"/>
      <c r="E31"/>
      <c r="F31" s="5">
        <f>ROUND(F27*0.0435,2)</f>
        <v>65.91</v>
      </c>
    </row>
    <row r="32" spans="1:8" ht="12.75" x14ac:dyDescent="0.2">
      <c r="A32" s="21"/>
      <c r="B32"/>
      <c r="C32"/>
      <c r="D32"/>
      <c r="E32"/>
      <c r="F32" s="23"/>
    </row>
    <row r="33" spans="1:26" ht="12.75" x14ac:dyDescent="0.2">
      <c r="A33" s="18" t="s">
        <v>12</v>
      </c>
      <c r="B33"/>
      <c r="C33"/>
      <c r="D33"/>
      <c r="E33"/>
      <c r="F33" s="5">
        <f>F24</f>
        <v>1000</v>
      </c>
    </row>
    <row r="34" spans="1:26" ht="12.75" x14ac:dyDescent="0.2">
      <c r="A34" s="18" t="s">
        <v>13</v>
      </c>
      <c r="B34"/>
      <c r="C34"/>
      <c r="D34"/>
      <c r="E34"/>
      <c r="F34" s="5">
        <f>F28+F29+F31+F30</f>
        <v>515.15</v>
      </c>
    </row>
    <row r="35" spans="1:26" ht="12.75" x14ac:dyDescent="0.2">
      <c r="A35" s="18" t="s">
        <v>15</v>
      </c>
      <c r="B35"/>
      <c r="C35"/>
      <c r="D35"/>
      <c r="E35"/>
      <c r="F35" s="5">
        <f>+F29</f>
        <v>115.91</v>
      </c>
    </row>
    <row r="36" spans="1:26" ht="19.899999999999999" customHeight="1" thickBot="1" x14ac:dyDescent="0.25">
      <c r="A36" s="18" t="s">
        <v>21</v>
      </c>
      <c r="B36"/>
      <c r="C36"/>
      <c r="D36"/>
      <c r="E36"/>
      <c r="F36" s="5">
        <f>SUM(F33:F35)</f>
        <v>1631.0600000000002</v>
      </c>
    </row>
    <row r="37" spans="1:26" ht="21" customHeight="1" thickBot="1" x14ac:dyDescent="0.25">
      <c r="A37" s="144" t="s">
        <v>35</v>
      </c>
      <c r="B37" s="145"/>
      <c r="C37" s="145"/>
      <c r="D37" s="145"/>
      <c r="E37" s="145"/>
      <c r="F37" s="146"/>
    </row>
    <row r="38" spans="1:26" ht="19.899999999999999" customHeight="1" x14ac:dyDescent="0.2">
      <c r="A38" s="32" t="s">
        <v>36</v>
      </c>
      <c r="B38" s="33"/>
      <c r="C38" s="33"/>
      <c r="D38" s="33"/>
      <c r="E38" s="33"/>
      <c r="F38" s="34"/>
    </row>
    <row r="39" spans="1:26" ht="19.899999999999999" customHeight="1" x14ac:dyDescent="0.2">
      <c r="A39" s="35"/>
      <c r="F39" s="36"/>
      <c r="Z39" s="1" t="b">
        <v>1</v>
      </c>
    </row>
    <row r="40" spans="1:26" ht="19.899999999999999" customHeight="1" x14ac:dyDescent="0.2">
      <c r="A40" s="35"/>
      <c r="F40" s="36"/>
    </row>
    <row r="41" spans="1:26" ht="19.899999999999999" customHeight="1" x14ac:dyDescent="0.2">
      <c r="A41" s="35"/>
      <c r="F41" s="36"/>
      <c r="Z41" s="1" t="b">
        <v>0</v>
      </c>
    </row>
    <row r="42" spans="1:26" ht="19.899999999999999" customHeight="1" x14ac:dyDescent="0.2">
      <c r="A42" s="35"/>
      <c r="F42" s="36"/>
    </row>
    <row r="43" spans="1:26" ht="19.899999999999999" customHeight="1" x14ac:dyDescent="0.2">
      <c r="A43" s="35"/>
      <c r="F43" s="36"/>
      <c r="Z43" s="1" t="b">
        <v>0</v>
      </c>
    </row>
    <row r="44" spans="1:26" ht="19.899999999999999" customHeight="1" x14ac:dyDescent="0.2">
      <c r="A44" s="35"/>
      <c r="F44" s="36"/>
    </row>
    <row r="45" spans="1:26" ht="19.899999999999999" customHeight="1" x14ac:dyDescent="0.2">
      <c r="A45" s="35"/>
      <c r="F45" s="36"/>
      <c r="Z45" s="1" t="b">
        <v>0</v>
      </c>
    </row>
    <row r="46" spans="1:26" ht="19.899999999999999" customHeight="1" thickBot="1" x14ac:dyDescent="0.25">
      <c r="A46" s="37"/>
      <c r="B46" s="38"/>
      <c r="C46" s="38"/>
      <c r="D46" s="38"/>
      <c r="E46" s="38"/>
      <c r="F46" s="39"/>
    </row>
    <row r="47" spans="1:26" ht="19.899999999999999" customHeight="1" thickBot="1" x14ac:dyDescent="0.25">
      <c r="A47" s="149" t="s">
        <v>37</v>
      </c>
      <c r="B47" s="150"/>
      <c r="C47" s="150"/>
      <c r="D47" s="150"/>
      <c r="E47" s="150"/>
      <c r="F47" s="151"/>
    </row>
    <row r="48" spans="1:26" ht="19.899999999999999" customHeight="1" x14ac:dyDescent="0.2">
      <c r="A48" s="29" t="s">
        <v>16</v>
      </c>
      <c r="B48" s="30" t="s">
        <v>17</v>
      </c>
      <c r="C48" s="27"/>
      <c r="D48" s="27"/>
      <c r="E48" s="27"/>
      <c r="F48" s="31">
        <f>F34</f>
        <v>515.15</v>
      </c>
    </row>
    <row r="49" spans="1:6" ht="19.899999999999999" customHeight="1" thickBot="1" x14ac:dyDescent="0.25">
      <c r="A49" s="24" t="s">
        <v>18</v>
      </c>
      <c r="B49" s="25" t="s">
        <v>19</v>
      </c>
      <c r="C49" s="26"/>
      <c r="D49" s="26"/>
      <c r="E49" s="26"/>
      <c r="F49" s="6">
        <f>IF(OR(Z39=TRUE, Z41=TRUE),0,F24)</f>
        <v>0</v>
      </c>
    </row>
    <row r="50" spans="1:6" ht="4.5" customHeight="1" x14ac:dyDescent="0.2">
      <c r="A50" s="27"/>
      <c r="B50" s="27"/>
      <c r="C50" s="27"/>
      <c r="D50" s="27"/>
      <c r="E50" s="27"/>
      <c r="F50" s="28"/>
    </row>
    <row r="51" spans="1:6" ht="12.75" x14ac:dyDescent="0.2"/>
    <row r="52" spans="1:6" ht="12.75" x14ac:dyDescent="0.2"/>
    <row r="53" spans="1:6" ht="12.75" x14ac:dyDescent="0.2"/>
    <row r="54" spans="1:6" ht="12.75" x14ac:dyDescent="0.2"/>
    <row r="55" spans="1:6" ht="12.75" x14ac:dyDescent="0.2"/>
    <row r="56" spans="1:6" ht="12.75" x14ac:dyDescent="0.2"/>
  </sheetData>
  <sheetProtection selectLockedCells="1"/>
  <protectedRanges>
    <protectedRange sqref="C14:F14" name="Range1"/>
    <protectedRange sqref="C5:F13" name="Range1_1"/>
    <protectedRange sqref="F24" name="Range2_1"/>
  </protectedRanges>
  <mergeCells count="19">
    <mergeCell ref="A47:F47"/>
    <mergeCell ref="C13:F13"/>
    <mergeCell ref="A15:F15"/>
    <mergeCell ref="A18:F18"/>
    <mergeCell ref="A21:F21"/>
    <mergeCell ref="A22:F22"/>
    <mergeCell ref="A37:F37"/>
    <mergeCell ref="C12:F12"/>
    <mergeCell ref="A1:F1"/>
    <mergeCell ref="A2:F2"/>
    <mergeCell ref="A3:F3"/>
    <mergeCell ref="A4:F4"/>
    <mergeCell ref="C5:F5"/>
    <mergeCell ref="C6:F6"/>
    <mergeCell ref="C7:F7"/>
    <mergeCell ref="C8:F8"/>
    <mergeCell ref="C9:F9"/>
    <mergeCell ref="C10:F10"/>
    <mergeCell ref="C11:F11"/>
  </mergeCells>
  <pageMargins left="0.75" right="0.75" top="1" bottom="1" header="0.5" footer="0.5"/>
  <pageSetup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0</xdr:col>
                    <xdr:colOff>57150</xdr:colOff>
                    <xdr:row>15</xdr:row>
                    <xdr:rowOff>19050</xdr:rowOff>
                  </from>
                  <to>
                    <xdr:col>5</xdr:col>
                    <xdr:colOff>1247775</xdr:colOff>
                    <xdr:row>16</xdr:row>
                    <xdr:rowOff>152400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0</xdr:col>
                    <xdr:colOff>95250</xdr:colOff>
                    <xdr:row>40</xdr:row>
                    <xdr:rowOff>0</xdr:rowOff>
                  </from>
                  <to>
                    <xdr:col>5</xdr:col>
                    <xdr:colOff>1247775</xdr:colOff>
                    <xdr:row>41</xdr:row>
                    <xdr:rowOff>133350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0</xdr:col>
                    <xdr:colOff>95250</xdr:colOff>
                    <xdr:row>41</xdr:row>
                    <xdr:rowOff>247650</xdr:rowOff>
                  </from>
                  <to>
                    <xdr:col>5</xdr:col>
                    <xdr:colOff>1266825</xdr:colOff>
                    <xdr:row>43</xdr:row>
                    <xdr:rowOff>114300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0</xdr:col>
                    <xdr:colOff>114300</xdr:colOff>
                    <xdr:row>43</xdr:row>
                    <xdr:rowOff>209550</xdr:rowOff>
                  </from>
                  <to>
                    <xdr:col>5</xdr:col>
                    <xdr:colOff>1247775</xdr:colOff>
                    <xdr:row>45</xdr:row>
                    <xdr:rowOff>76200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0</xdr:col>
                    <xdr:colOff>95250</xdr:colOff>
                    <xdr:row>38</xdr:row>
                    <xdr:rowOff>95250</xdr:rowOff>
                  </from>
                  <to>
                    <xdr:col>5</xdr:col>
                    <xdr:colOff>1104900</xdr:colOff>
                    <xdr:row>39</xdr:row>
                    <xdr:rowOff>209550</xdr:rowOff>
                  </to>
                </anchor>
              </controlPr>
            </control>
          </mc:Choice>
        </mc:AlternateContent>
        <mc:AlternateContent xmlns:mc="http://schemas.openxmlformats.org/markup-compatibility/2006">
          <mc:Choice Requires="x14">
            <control shapeId="6151" r:id="rId9" name="Check Box 7">
              <controlPr defaultSize="0" autoFill="0" autoLine="0" autoPict="0" altText="  Will the employee's compensation exceed $200,000 for the tax year? ">
                <anchor moveWithCells="1">
                  <from>
                    <xdr:col>0</xdr:col>
                    <xdr:colOff>47625</xdr:colOff>
                    <xdr:row>18</xdr:row>
                    <xdr:rowOff>28575</xdr:rowOff>
                  </from>
                  <to>
                    <xdr:col>3</xdr:col>
                    <xdr:colOff>1057275</xdr:colOff>
                    <xdr:row>19</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Gross-up</vt:lpstr>
      <vt:lpstr>Instructions</vt:lpstr>
      <vt:lpstr>Instructions_OLD</vt:lpstr>
      <vt:lpstr>Example</vt:lpstr>
      <vt:lpstr>Example_old</vt:lpstr>
      <vt:lpstr>Example!Print_Area</vt:lpstr>
      <vt:lpstr>Example_old!Print_Area</vt:lpstr>
      <vt:lpstr>'Gross-up'!Print_Area</vt:lpstr>
      <vt:lpstr>Instructions!Print_Area</vt:lpstr>
      <vt:lpstr>Instructions_OLD!Print_Area</vt:lpstr>
    </vt:vector>
  </TitlesOfParts>
  <Company>UNC Charlotte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sbrooks</dc:creator>
  <cp:lastModifiedBy>Lisa Dooley</cp:lastModifiedBy>
  <cp:lastPrinted>2025-01-17T22:31:28Z</cp:lastPrinted>
  <dcterms:created xsi:type="dcterms:W3CDTF">2004-02-03T16:47:54Z</dcterms:created>
  <dcterms:modified xsi:type="dcterms:W3CDTF">2025-01-17T22:45:28Z</dcterms:modified>
</cp:coreProperties>
</file>